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SOR 1 09" sheetId="1" r:id="rId1"/>
    <sheet name="SOR 204 09" sheetId="2" r:id="rId2"/>
    <sheet name="SOR 200 09" sheetId="3" r:id="rId3"/>
    <sheet name="PO HMP 09" sheetId="4" r:id="rId4"/>
    <sheet name="PO MČ 09" sheetId="5" r:id="rId5"/>
    <sheet name="PO SUM 09" sheetId="6" r:id="rId6"/>
    <sheet name="SUM PRAHA 09" sheetId="7" r:id="rId7"/>
  </sheets>
  <definedNames/>
  <calcPr fullCalcOnLoad="1"/>
</workbook>
</file>

<file path=xl/sharedStrings.xml><?xml version="1.0" encoding="utf-8"?>
<sst xmlns="http://schemas.openxmlformats.org/spreadsheetml/2006/main" count="562" uniqueCount="68">
  <si>
    <t>Vlastní město</t>
  </si>
  <si>
    <t>v tis. Kč</t>
  </si>
  <si>
    <t>Nehmotný</t>
  </si>
  <si>
    <t>Stavby</t>
  </si>
  <si>
    <t xml:space="preserve">Movité </t>
  </si>
  <si>
    <t>Drobný a ostatní</t>
  </si>
  <si>
    <t>Pozemky</t>
  </si>
  <si>
    <t xml:space="preserve">Umělecká díla </t>
  </si>
  <si>
    <t xml:space="preserve">Hmotný </t>
  </si>
  <si>
    <t>Dlouhodobý</t>
  </si>
  <si>
    <t>dlouhodobý</t>
  </si>
  <si>
    <t xml:space="preserve"> </t>
  </si>
  <si>
    <t>věci</t>
  </si>
  <si>
    <t>hmotný</t>
  </si>
  <si>
    <t>a předměty</t>
  </si>
  <si>
    <t>majetek</t>
  </si>
  <si>
    <t xml:space="preserve">dlouhodobý </t>
  </si>
  <si>
    <t>Celkem</t>
  </si>
  <si>
    <t>Pol.</t>
  </si>
  <si>
    <t xml:space="preserve">Poč. stav  </t>
  </si>
  <si>
    <t>nově pořízené - vlastní invest. výstavbou</t>
  </si>
  <si>
    <t>nově pořízené - nákupem</t>
  </si>
  <si>
    <t>technické zhodnocení dlouhodobého majetku</t>
  </si>
  <si>
    <t>bezúplatné převody - od cizích subjektů</t>
  </si>
  <si>
    <t>dary přijaté</t>
  </si>
  <si>
    <t>změny v ocenění</t>
  </si>
  <si>
    <t>účetní opravy</t>
  </si>
  <si>
    <t>přebytky zjištění při inventarizaci</t>
  </si>
  <si>
    <t>ostatní přírůstky</t>
  </si>
  <si>
    <t xml:space="preserve">  přírůstky celkem</t>
  </si>
  <si>
    <t>vyřazení pro opotřebení</t>
  </si>
  <si>
    <t>úbytek prodejem</t>
  </si>
  <si>
    <t>bezúplatné převody - cizím subjektům</t>
  </si>
  <si>
    <t>dary poskytnuté</t>
  </si>
  <si>
    <t>vyřazení z důvodu manka nebo škody</t>
  </si>
  <si>
    <t>vklad do obchod. společností</t>
  </si>
  <si>
    <t>ostatní úbytky</t>
  </si>
  <si>
    <t>celkem úbytky</t>
  </si>
  <si>
    <t>Městské části</t>
  </si>
  <si>
    <t>Umělecká díla</t>
  </si>
  <si>
    <t xml:space="preserve">Dlouhodobý </t>
  </si>
  <si>
    <t>a</t>
  </si>
  <si>
    <t>předměty</t>
  </si>
  <si>
    <t xml:space="preserve">Poč. stav </t>
  </si>
  <si>
    <t>celkem přírůstky</t>
  </si>
  <si>
    <t>Hlavní město Praha celkem</t>
  </si>
  <si>
    <t>Příspěvkové organizace města</t>
  </si>
  <si>
    <t>Příspěvkové organizace městských částí</t>
  </si>
  <si>
    <t xml:space="preserve">Hmotný  </t>
  </si>
  <si>
    <t>Sumář příspěvkových  organizací</t>
  </si>
  <si>
    <t xml:space="preserve">  </t>
  </si>
  <si>
    <t>Sumář za hlavní město Prahu včetně příspěvkových organizací</t>
  </si>
  <si>
    <t>nově pořízené - ve vlastní režii účetní jednotky</t>
  </si>
  <si>
    <t>bezúplatné převzetí z oblasti PO</t>
  </si>
  <si>
    <t>bezúplatné převzetí od jiného útvaru ÚSC</t>
  </si>
  <si>
    <t>bezúplatné převedení do oblasti PO</t>
  </si>
  <si>
    <t>bezúplatné převedení jinému útvaru ÚSC</t>
  </si>
  <si>
    <t>01x</t>
  </si>
  <si>
    <t>25,26,28,29</t>
  </si>
  <si>
    <t>majetek získaný na základě směny</t>
  </si>
  <si>
    <t>vyjmutí vkladu ze základního jmění obchodní společnosti a jeho vrácení vkladateli</t>
  </si>
  <si>
    <t>majetek odevzdaný na základě směny</t>
  </si>
  <si>
    <t>bezúplatné přvzetí z oblasti RO (MČ)</t>
  </si>
  <si>
    <t>bezúplatné nabytí na základě právního předpisu</t>
  </si>
  <si>
    <t>bezúplatné převedení do oblasti RO (MČ)</t>
  </si>
  <si>
    <t>bezúplatné předání na základě právního předpisu</t>
  </si>
  <si>
    <t>Přehled o pohybech dlouhodobého majetku v roce 2009</t>
  </si>
  <si>
    <t>Stav k 31.12.2009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</si>
</sst>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sz val="10"/>
      <name val="Arial"/>
      <family val="0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" fontId="3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32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3" fontId="3" fillId="0" borderId="3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14" xfId="0" applyBorder="1" applyAlignment="1">
      <alignment wrapText="1"/>
    </xf>
    <xf numFmtId="3" fontId="1" fillId="0" borderId="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3" fillId="0" borderId="4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3" fillId="0" borderId="45" xfId="0" applyNumberFormat="1" applyFont="1" applyBorder="1" applyAlignment="1">
      <alignment/>
    </xf>
    <xf numFmtId="3" fontId="3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0" fillId="0" borderId="43" xfId="0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3" fontId="1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2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2" customFormat="1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2" customFormat="1" ht="16.5" customHeight="1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</row>
    <row r="3" s="2" customFormat="1" ht="16.5" customHeight="1" thickBot="1"/>
    <row r="4" spans="1:10" s="2" customFormat="1" ht="16.5" customHeight="1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8" t="s">
        <v>9</v>
      </c>
    </row>
    <row r="5" spans="1:10" s="14" customFormat="1" ht="16.5" customHeight="1">
      <c r="A5" s="9"/>
      <c r="B5" s="10"/>
      <c r="C5" s="11" t="s">
        <v>10</v>
      </c>
      <c r="D5" s="11" t="s">
        <v>11</v>
      </c>
      <c r="E5" s="11" t="s">
        <v>12</v>
      </c>
      <c r="F5" s="11" t="s">
        <v>13</v>
      </c>
      <c r="G5" s="11"/>
      <c r="H5" s="12" t="s">
        <v>14</v>
      </c>
      <c r="I5" s="11" t="s">
        <v>10</v>
      </c>
      <c r="J5" s="13" t="s">
        <v>15</v>
      </c>
    </row>
    <row r="6" spans="1:10" ht="16.5" customHeight="1">
      <c r="A6" s="9"/>
      <c r="B6" s="15"/>
      <c r="C6" s="11" t="s">
        <v>15</v>
      </c>
      <c r="D6" s="11" t="s">
        <v>11</v>
      </c>
      <c r="E6" s="11"/>
      <c r="F6" s="11" t="s">
        <v>16</v>
      </c>
      <c r="G6" s="11"/>
      <c r="H6" s="12"/>
      <c r="I6" s="11" t="s">
        <v>15</v>
      </c>
      <c r="J6" s="13"/>
    </row>
    <row r="7" spans="1:10" ht="16.5" customHeight="1">
      <c r="A7" s="9"/>
      <c r="B7" s="11"/>
      <c r="C7" s="11" t="s">
        <v>11</v>
      </c>
      <c r="D7" s="11"/>
      <c r="E7" s="11"/>
      <c r="F7" s="11" t="s">
        <v>15</v>
      </c>
      <c r="G7" s="11"/>
      <c r="H7" s="12"/>
      <c r="I7" s="11" t="s">
        <v>17</v>
      </c>
      <c r="J7" s="13" t="s">
        <v>17</v>
      </c>
    </row>
    <row r="8" spans="1:10" ht="16.5" customHeight="1" thickBot="1">
      <c r="A8" s="9"/>
      <c r="B8" s="16" t="s">
        <v>18</v>
      </c>
      <c r="C8" s="11" t="s">
        <v>57</v>
      </c>
      <c r="D8" s="11">
        <v>21</v>
      </c>
      <c r="E8" s="11">
        <v>22</v>
      </c>
      <c r="F8" s="11" t="s">
        <v>58</v>
      </c>
      <c r="G8" s="11">
        <v>31</v>
      </c>
      <c r="H8" s="12">
        <v>32</v>
      </c>
      <c r="I8" s="11"/>
      <c r="J8" s="13"/>
    </row>
    <row r="9" spans="1:10" ht="16.5" customHeight="1" thickBot="1">
      <c r="A9" s="17" t="s">
        <v>19</v>
      </c>
      <c r="B9" s="18">
        <v>111</v>
      </c>
      <c r="C9" s="19">
        <v>1194619</v>
      </c>
      <c r="D9" s="19">
        <v>123527737</v>
      </c>
      <c r="E9" s="19">
        <v>4798125</v>
      </c>
      <c r="F9" s="19">
        <v>660408</v>
      </c>
      <c r="G9" s="19">
        <v>31956977</v>
      </c>
      <c r="H9" s="20">
        <v>602505</v>
      </c>
      <c r="I9" s="19">
        <f>SUM(D9:H9)</f>
        <v>161545752</v>
      </c>
      <c r="J9" s="21">
        <f>C9+I9</f>
        <v>162740371</v>
      </c>
    </row>
    <row r="10" spans="1:10" ht="16.5" customHeight="1">
      <c r="A10" s="22"/>
      <c r="B10" s="23"/>
      <c r="C10" s="24" t="s">
        <v>11</v>
      </c>
      <c r="D10" s="25"/>
      <c r="E10" s="25"/>
      <c r="F10" s="25"/>
      <c r="G10" s="25"/>
      <c r="H10" s="26"/>
      <c r="I10" s="25" t="s">
        <v>11</v>
      </c>
      <c r="J10" s="27" t="s">
        <v>11</v>
      </c>
    </row>
    <row r="11" spans="1:10" ht="16.5" customHeight="1">
      <c r="A11" s="22" t="s">
        <v>20</v>
      </c>
      <c r="B11" s="23">
        <v>121</v>
      </c>
      <c r="C11" s="24"/>
      <c r="D11" s="25">
        <v>5814639</v>
      </c>
      <c r="E11" s="25"/>
      <c r="F11" s="25"/>
      <c r="G11" s="25"/>
      <c r="H11" s="26"/>
      <c r="I11" s="25">
        <f>SUM(D11:H11)</f>
        <v>5814639</v>
      </c>
      <c r="J11" s="27">
        <f aca="true" t="shared" si="0" ref="J11:J43">C11+I11</f>
        <v>5814639</v>
      </c>
    </row>
    <row r="12" spans="1:10" ht="16.5" customHeight="1">
      <c r="A12" s="22" t="s">
        <v>21</v>
      </c>
      <c r="B12" s="23">
        <v>122</v>
      </c>
      <c r="C12" s="24">
        <v>296201</v>
      </c>
      <c r="D12" s="25">
        <v>97897</v>
      </c>
      <c r="E12" s="25">
        <v>454712</v>
      </c>
      <c r="F12" s="25">
        <v>67809</v>
      </c>
      <c r="G12" s="25">
        <v>279516</v>
      </c>
      <c r="H12" s="26">
        <v>344</v>
      </c>
      <c r="I12" s="25">
        <f aca="true" t="shared" si="1" ref="I12:I26">SUM(D12:H12)</f>
        <v>900278</v>
      </c>
      <c r="J12" s="27">
        <f t="shared" si="0"/>
        <v>1196479</v>
      </c>
    </row>
    <row r="13" spans="1:10" ht="16.5" customHeight="1">
      <c r="A13" s="22" t="s">
        <v>52</v>
      </c>
      <c r="B13" s="68">
        <v>123</v>
      </c>
      <c r="C13" s="24"/>
      <c r="D13" s="90"/>
      <c r="E13" s="25"/>
      <c r="F13" s="25"/>
      <c r="G13" s="25"/>
      <c r="H13" s="25"/>
      <c r="I13" s="25">
        <f t="shared" si="1"/>
        <v>0</v>
      </c>
      <c r="J13" s="27">
        <f t="shared" si="0"/>
        <v>0</v>
      </c>
    </row>
    <row r="14" spans="1:10" ht="16.5" customHeight="1">
      <c r="A14" s="22" t="s">
        <v>59</v>
      </c>
      <c r="B14" s="68">
        <v>124</v>
      </c>
      <c r="C14" s="89"/>
      <c r="D14" s="91"/>
      <c r="E14" s="89"/>
      <c r="F14" s="89"/>
      <c r="G14" s="89">
        <v>13182</v>
      </c>
      <c r="H14" s="89"/>
      <c r="I14" s="25">
        <f t="shared" si="1"/>
        <v>13182</v>
      </c>
      <c r="J14" s="27">
        <f t="shared" si="0"/>
        <v>13182</v>
      </c>
    </row>
    <row r="15" spans="1:10" ht="16.5" customHeight="1">
      <c r="A15" s="22" t="s">
        <v>22</v>
      </c>
      <c r="B15" s="68">
        <v>131</v>
      </c>
      <c r="C15" s="24">
        <v>34121</v>
      </c>
      <c r="D15" s="90">
        <v>1916667</v>
      </c>
      <c r="E15" s="25">
        <v>24422</v>
      </c>
      <c r="F15" s="25"/>
      <c r="G15" s="25"/>
      <c r="H15" s="25"/>
      <c r="I15" s="25">
        <f t="shared" si="1"/>
        <v>1941089</v>
      </c>
      <c r="J15" s="27">
        <f t="shared" si="0"/>
        <v>1975210</v>
      </c>
    </row>
    <row r="16" spans="1:10" ht="16.5" customHeight="1">
      <c r="A16" s="22" t="s">
        <v>53</v>
      </c>
      <c r="B16" s="68">
        <v>140</v>
      </c>
      <c r="C16" s="24">
        <v>202</v>
      </c>
      <c r="D16" s="90">
        <v>308674</v>
      </c>
      <c r="E16" s="25">
        <v>14729</v>
      </c>
      <c r="F16" s="25">
        <v>7649</v>
      </c>
      <c r="G16" s="25">
        <v>8708</v>
      </c>
      <c r="H16" s="25"/>
      <c r="I16" s="25">
        <f t="shared" si="1"/>
        <v>339760</v>
      </c>
      <c r="J16" s="27">
        <f t="shared" si="0"/>
        <v>339962</v>
      </c>
    </row>
    <row r="17" spans="1:10" ht="16.5" customHeight="1">
      <c r="A17" s="22" t="s">
        <v>62</v>
      </c>
      <c r="B17" s="68">
        <v>141</v>
      </c>
      <c r="C17" s="24">
        <v>420</v>
      </c>
      <c r="D17" s="90">
        <v>127508</v>
      </c>
      <c r="E17" s="25">
        <v>423</v>
      </c>
      <c r="F17" s="25">
        <v>814</v>
      </c>
      <c r="G17" s="25">
        <v>40691</v>
      </c>
      <c r="H17" s="25"/>
      <c r="I17" s="25">
        <f t="shared" si="1"/>
        <v>169436</v>
      </c>
      <c r="J17" s="27">
        <f t="shared" si="0"/>
        <v>169856</v>
      </c>
    </row>
    <row r="18" spans="1:10" ht="16.5" customHeight="1">
      <c r="A18" s="22" t="s">
        <v>23</v>
      </c>
      <c r="B18" s="68">
        <v>142</v>
      </c>
      <c r="C18" s="24"/>
      <c r="D18" s="90">
        <v>23217</v>
      </c>
      <c r="E18" s="25"/>
      <c r="F18" s="25"/>
      <c r="G18" s="25">
        <v>97439</v>
      </c>
      <c r="H18" s="25"/>
      <c r="I18" s="25">
        <f t="shared" si="1"/>
        <v>120656</v>
      </c>
      <c r="J18" s="27">
        <f t="shared" si="0"/>
        <v>120656</v>
      </c>
    </row>
    <row r="19" spans="1:10" ht="16.5" customHeight="1">
      <c r="A19" s="22" t="s">
        <v>63</v>
      </c>
      <c r="B19" s="68">
        <v>143</v>
      </c>
      <c r="C19" s="24"/>
      <c r="D19" s="90">
        <v>2753</v>
      </c>
      <c r="E19" s="25"/>
      <c r="F19" s="25">
        <v>209</v>
      </c>
      <c r="G19" s="25">
        <v>470457</v>
      </c>
      <c r="H19" s="25"/>
      <c r="I19" s="25">
        <f t="shared" si="1"/>
        <v>473419</v>
      </c>
      <c r="J19" s="27">
        <f t="shared" si="0"/>
        <v>473419</v>
      </c>
    </row>
    <row r="20" spans="1:10" ht="16.5" customHeight="1">
      <c r="A20" s="22" t="s">
        <v>54</v>
      </c>
      <c r="B20" s="68">
        <v>144</v>
      </c>
      <c r="C20" s="24"/>
      <c r="D20" s="90">
        <v>2771264</v>
      </c>
      <c r="E20" s="25">
        <v>2422</v>
      </c>
      <c r="F20" s="25">
        <v>554</v>
      </c>
      <c r="G20" s="25">
        <v>275421</v>
      </c>
      <c r="H20" s="25"/>
      <c r="I20" s="25">
        <f t="shared" si="1"/>
        <v>3049661</v>
      </c>
      <c r="J20" s="27">
        <f t="shared" si="0"/>
        <v>3049661</v>
      </c>
    </row>
    <row r="21" spans="1:10" ht="16.5" customHeight="1">
      <c r="A21" s="22" t="s">
        <v>24</v>
      </c>
      <c r="B21" s="68">
        <v>151</v>
      </c>
      <c r="C21" s="24"/>
      <c r="D21" s="90">
        <v>99581</v>
      </c>
      <c r="E21" s="25">
        <v>94</v>
      </c>
      <c r="F21" s="25">
        <v>20</v>
      </c>
      <c r="G21" s="25">
        <v>764</v>
      </c>
      <c r="H21" s="25"/>
      <c r="I21" s="25">
        <f t="shared" si="1"/>
        <v>100459</v>
      </c>
      <c r="J21" s="27">
        <f t="shared" si="0"/>
        <v>100459</v>
      </c>
    </row>
    <row r="22" spans="1:10" ht="16.5" customHeight="1">
      <c r="A22" s="22" t="s">
        <v>25</v>
      </c>
      <c r="B22" s="68">
        <v>161</v>
      </c>
      <c r="C22" s="24"/>
      <c r="D22" s="90"/>
      <c r="E22" s="25"/>
      <c r="F22" s="25"/>
      <c r="G22" s="25"/>
      <c r="H22" s="25"/>
      <c r="I22" s="25">
        <f t="shared" si="1"/>
        <v>0</v>
      </c>
      <c r="J22" s="27">
        <f t="shared" si="0"/>
        <v>0</v>
      </c>
    </row>
    <row r="23" spans="1:10" s="14" customFormat="1" ht="16.5" customHeight="1">
      <c r="A23" s="22" t="s">
        <v>26</v>
      </c>
      <c r="B23" s="68">
        <v>171</v>
      </c>
      <c r="C23" s="24"/>
      <c r="D23" s="90">
        <v>58243</v>
      </c>
      <c r="E23" s="25">
        <v>12289</v>
      </c>
      <c r="F23" s="25">
        <v>436</v>
      </c>
      <c r="G23" s="25">
        <v>651151</v>
      </c>
      <c r="H23" s="25"/>
      <c r="I23" s="25">
        <f t="shared" si="1"/>
        <v>722119</v>
      </c>
      <c r="J23" s="27">
        <f t="shared" si="0"/>
        <v>722119</v>
      </c>
    </row>
    <row r="24" spans="1:10" ht="16.5" customHeight="1">
      <c r="A24" s="22" t="s">
        <v>27</v>
      </c>
      <c r="B24" s="68">
        <v>172</v>
      </c>
      <c r="C24" s="24"/>
      <c r="D24" s="90"/>
      <c r="E24" s="25">
        <v>57</v>
      </c>
      <c r="F24" s="25">
        <v>38</v>
      </c>
      <c r="G24" s="25"/>
      <c r="H24" s="25"/>
      <c r="I24" s="25">
        <f t="shared" si="1"/>
        <v>95</v>
      </c>
      <c r="J24" s="27">
        <f t="shared" si="0"/>
        <v>95</v>
      </c>
    </row>
    <row r="25" spans="1:10" ht="32.25" customHeight="1">
      <c r="A25" s="88" t="s">
        <v>60</v>
      </c>
      <c r="B25" s="68">
        <v>181</v>
      </c>
      <c r="C25" s="89"/>
      <c r="D25" s="91"/>
      <c r="E25" s="89"/>
      <c r="F25" s="89"/>
      <c r="G25" s="89"/>
      <c r="H25" s="89"/>
      <c r="I25" s="25">
        <f t="shared" si="1"/>
        <v>0</v>
      </c>
      <c r="J25" s="27">
        <f t="shared" si="0"/>
        <v>0</v>
      </c>
    </row>
    <row r="26" spans="1:10" ht="16.5" customHeight="1">
      <c r="A26" s="22" t="s">
        <v>28</v>
      </c>
      <c r="B26" s="23">
        <v>191</v>
      </c>
      <c r="C26" s="24"/>
      <c r="D26" s="25">
        <v>102738</v>
      </c>
      <c r="E26" s="25">
        <v>1683</v>
      </c>
      <c r="F26" s="25">
        <v>3180</v>
      </c>
      <c r="G26" s="25">
        <v>105233</v>
      </c>
      <c r="H26" s="26">
        <v>750</v>
      </c>
      <c r="I26" s="25">
        <f t="shared" si="1"/>
        <v>213584</v>
      </c>
      <c r="J26" s="27">
        <f t="shared" si="0"/>
        <v>213584</v>
      </c>
    </row>
    <row r="27" spans="1:10" ht="16.5" customHeight="1" thickBot="1">
      <c r="A27" s="22"/>
      <c r="B27" s="23"/>
      <c r="C27" s="24" t="s">
        <v>11</v>
      </c>
      <c r="D27" s="25"/>
      <c r="E27" s="25"/>
      <c r="F27" s="25"/>
      <c r="G27" s="25"/>
      <c r="H27" s="26"/>
      <c r="I27" s="31" t="s">
        <v>11</v>
      </c>
      <c r="J27" s="32" t="s">
        <v>11</v>
      </c>
    </row>
    <row r="28" spans="1:10" ht="16.5" customHeight="1" thickBot="1">
      <c r="A28" s="17" t="s">
        <v>29</v>
      </c>
      <c r="B28" s="18"/>
      <c r="C28" s="19">
        <f aca="true" t="shared" si="2" ref="C28:H28">SUM(C11:C27)</f>
        <v>330944</v>
      </c>
      <c r="D28" s="19">
        <f t="shared" si="2"/>
        <v>11323181</v>
      </c>
      <c r="E28" s="19">
        <f t="shared" si="2"/>
        <v>510831</v>
      </c>
      <c r="F28" s="19">
        <f t="shared" si="2"/>
        <v>80709</v>
      </c>
      <c r="G28" s="19">
        <f t="shared" si="2"/>
        <v>1942562</v>
      </c>
      <c r="H28" s="19">
        <f t="shared" si="2"/>
        <v>1094</v>
      </c>
      <c r="I28" s="19">
        <f>SUM(D28:H28)</f>
        <v>13858377</v>
      </c>
      <c r="J28" s="21">
        <f t="shared" si="0"/>
        <v>14189321</v>
      </c>
    </row>
    <row r="29" spans="1:10" ht="16.5" customHeight="1">
      <c r="A29" s="22"/>
      <c r="B29" s="23"/>
      <c r="C29" s="24" t="s">
        <v>11</v>
      </c>
      <c r="D29" s="25"/>
      <c r="E29" s="25"/>
      <c r="F29" s="25"/>
      <c r="G29" s="25"/>
      <c r="H29" s="26"/>
      <c r="I29" s="25" t="s">
        <v>11</v>
      </c>
      <c r="J29" s="27" t="s">
        <v>11</v>
      </c>
    </row>
    <row r="30" spans="1:10" ht="16.5" customHeight="1">
      <c r="A30" s="22" t="s">
        <v>30</v>
      </c>
      <c r="B30" s="23">
        <v>311</v>
      </c>
      <c r="C30" s="24">
        <v>2925</v>
      </c>
      <c r="D30" s="25">
        <v>172012</v>
      </c>
      <c r="E30" s="25">
        <v>41625</v>
      </c>
      <c r="F30" s="25">
        <v>26216</v>
      </c>
      <c r="G30" s="25"/>
      <c r="H30" s="26"/>
      <c r="I30" s="25">
        <f>SUM(D30:H30)</f>
        <v>239853</v>
      </c>
      <c r="J30" s="27">
        <f t="shared" si="0"/>
        <v>242778</v>
      </c>
    </row>
    <row r="31" spans="1:10" ht="16.5" customHeight="1">
      <c r="A31" s="22" t="s">
        <v>31</v>
      </c>
      <c r="B31" s="23">
        <v>321</v>
      </c>
      <c r="C31" s="24"/>
      <c r="D31" s="25">
        <v>190089</v>
      </c>
      <c r="E31" s="25">
        <v>15189</v>
      </c>
      <c r="F31" s="25">
        <v>148</v>
      </c>
      <c r="G31" s="25">
        <v>324254</v>
      </c>
      <c r="H31" s="26"/>
      <c r="I31" s="25">
        <f aca="true" t="shared" si="3" ref="I31:I43">SUM(D31:H31)</f>
        <v>529680</v>
      </c>
      <c r="J31" s="27">
        <f>C31+I31</f>
        <v>529680</v>
      </c>
    </row>
    <row r="32" spans="1:10" ht="16.5" customHeight="1">
      <c r="A32" s="22" t="s">
        <v>61</v>
      </c>
      <c r="B32" s="23">
        <v>324</v>
      </c>
      <c r="C32" s="24"/>
      <c r="D32" s="25">
        <v>13266</v>
      </c>
      <c r="E32" s="25"/>
      <c r="F32" s="25"/>
      <c r="G32" s="25">
        <v>5319</v>
      </c>
      <c r="H32" s="26"/>
      <c r="I32" s="25">
        <f t="shared" si="3"/>
        <v>18585</v>
      </c>
      <c r="J32" s="27">
        <f>C32+I32</f>
        <v>18585</v>
      </c>
    </row>
    <row r="33" spans="1:10" ht="16.5" customHeight="1">
      <c r="A33" s="22" t="s">
        <v>55</v>
      </c>
      <c r="B33" s="23">
        <v>340</v>
      </c>
      <c r="C33" s="24"/>
      <c r="D33" s="25">
        <v>846269</v>
      </c>
      <c r="E33" s="25">
        <v>15445</v>
      </c>
      <c r="F33" s="25">
        <v>168</v>
      </c>
      <c r="G33" s="25">
        <v>101022</v>
      </c>
      <c r="H33" s="26">
        <v>12924</v>
      </c>
      <c r="I33" s="25">
        <f t="shared" si="3"/>
        <v>975828</v>
      </c>
      <c r="J33" s="27">
        <f>C33+I33</f>
        <v>975828</v>
      </c>
    </row>
    <row r="34" spans="1:10" ht="16.5" customHeight="1">
      <c r="A34" s="22" t="s">
        <v>64</v>
      </c>
      <c r="B34" s="23">
        <v>341</v>
      </c>
      <c r="C34" s="24"/>
      <c r="D34" s="25">
        <v>334327</v>
      </c>
      <c r="E34" s="25">
        <v>1552</v>
      </c>
      <c r="F34" s="25">
        <v>1144</v>
      </c>
      <c r="G34" s="25">
        <v>298650</v>
      </c>
      <c r="H34" s="26"/>
      <c r="I34" s="25">
        <f t="shared" si="3"/>
        <v>635673</v>
      </c>
      <c r="J34" s="27">
        <f t="shared" si="0"/>
        <v>635673</v>
      </c>
    </row>
    <row r="35" spans="1:10" ht="16.5" customHeight="1">
      <c r="A35" s="22" t="s">
        <v>32</v>
      </c>
      <c r="B35" s="23">
        <v>342</v>
      </c>
      <c r="C35" s="24"/>
      <c r="D35" s="25">
        <v>965</v>
      </c>
      <c r="E35" s="25"/>
      <c r="F35" s="25"/>
      <c r="G35" s="25">
        <v>20473</v>
      </c>
      <c r="H35" s="26"/>
      <c r="I35" s="25">
        <f t="shared" si="3"/>
        <v>21438</v>
      </c>
      <c r="J35" s="27">
        <f t="shared" si="0"/>
        <v>21438</v>
      </c>
    </row>
    <row r="36" spans="1:10" ht="16.5" customHeight="1">
      <c r="A36" s="22" t="s">
        <v>65</v>
      </c>
      <c r="B36" s="23">
        <v>343</v>
      </c>
      <c r="C36" s="24"/>
      <c r="D36" s="25"/>
      <c r="E36" s="25"/>
      <c r="F36" s="25"/>
      <c r="G36" s="25">
        <v>171</v>
      </c>
      <c r="H36" s="26"/>
      <c r="I36" s="25">
        <f t="shared" si="3"/>
        <v>171</v>
      </c>
      <c r="J36" s="27">
        <f t="shared" si="0"/>
        <v>171</v>
      </c>
    </row>
    <row r="37" spans="1:10" ht="16.5" customHeight="1">
      <c r="A37" s="22" t="s">
        <v>56</v>
      </c>
      <c r="B37" s="23">
        <v>344</v>
      </c>
      <c r="C37" s="24">
        <v>420</v>
      </c>
      <c r="D37" s="25">
        <v>2775013</v>
      </c>
      <c r="E37" s="25">
        <v>1598</v>
      </c>
      <c r="F37" s="25">
        <v>834</v>
      </c>
      <c r="G37" s="25">
        <v>275421</v>
      </c>
      <c r="H37" s="26"/>
      <c r="I37" s="25">
        <f t="shared" si="3"/>
        <v>3052866</v>
      </c>
      <c r="J37" s="27">
        <f t="shared" si="0"/>
        <v>3053286</v>
      </c>
    </row>
    <row r="38" spans="1:10" ht="16.5" customHeight="1">
      <c r="A38" s="22" t="s">
        <v>33</v>
      </c>
      <c r="B38" s="23">
        <v>351</v>
      </c>
      <c r="C38" s="24"/>
      <c r="D38" s="25">
        <v>3</v>
      </c>
      <c r="E38" s="25"/>
      <c r="F38" s="25"/>
      <c r="G38" s="25">
        <v>38</v>
      </c>
      <c r="H38" s="26"/>
      <c r="I38" s="25">
        <f t="shared" si="3"/>
        <v>41</v>
      </c>
      <c r="J38" s="27">
        <f t="shared" si="0"/>
        <v>41</v>
      </c>
    </row>
    <row r="39" spans="1:10" ht="16.5" customHeight="1">
      <c r="A39" s="22" t="s">
        <v>25</v>
      </c>
      <c r="B39" s="23">
        <v>361</v>
      </c>
      <c r="C39" s="24"/>
      <c r="D39" s="25"/>
      <c r="E39" s="25"/>
      <c r="F39" s="25"/>
      <c r="G39" s="25"/>
      <c r="H39" s="26"/>
      <c r="I39" s="25">
        <f t="shared" si="3"/>
        <v>0</v>
      </c>
      <c r="J39" s="27">
        <f t="shared" si="0"/>
        <v>0</v>
      </c>
    </row>
    <row r="40" spans="1:10" ht="16.5" customHeight="1">
      <c r="A40" s="22" t="s">
        <v>26</v>
      </c>
      <c r="B40" s="23">
        <v>371</v>
      </c>
      <c r="C40" s="24">
        <v>13</v>
      </c>
      <c r="D40" s="25">
        <v>199524</v>
      </c>
      <c r="E40" s="25">
        <v>7312</v>
      </c>
      <c r="F40" s="25">
        <v>489</v>
      </c>
      <c r="G40" s="25">
        <v>606280</v>
      </c>
      <c r="H40" s="26"/>
      <c r="I40" s="25">
        <f t="shared" si="3"/>
        <v>813605</v>
      </c>
      <c r="J40" s="27">
        <f t="shared" si="0"/>
        <v>813618</v>
      </c>
    </row>
    <row r="41" spans="1:10" s="14" customFormat="1" ht="16.5" customHeight="1">
      <c r="A41" s="22" t="s">
        <v>34</v>
      </c>
      <c r="B41" s="23">
        <v>372</v>
      </c>
      <c r="C41" s="24">
        <v>135</v>
      </c>
      <c r="D41" s="25"/>
      <c r="E41" s="25">
        <v>373</v>
      </c>
      <c r="F41" s="25">
        <v>2592</v>
      </c>
      <c r="G41" s="25"/>
      <c r="H41" s="26"/>
      <c r="I41" s="25">
        <f t="shared" si="3"/>
        <v>2965</v>
      </c>
      <c r="J41" s="27">
        <f t="shared" si="0"/>
        <v>3100</v>
      </c>
    </row>
    <row r="42" spans="1:10" ht="16.5" customHeight="1">
      <c r="A42" s="22" t="s">
        <v>35</v>
      </c>
      <c r="B42" s="23">
        <v>381</v>
      </c>
      <c r="C42" s="24"/>
      <c r="D42" s="25"/>
      <c r="E42" s="25"/>
      <c r="F42" s="25"/>
      <c r="G42" s="25"/>
      <c r="H42" s="26"/>
      <c r="I42" s="25">
        <f t="shared" si="3"/>
        <v>0</v>
      </c>
      <c r="J42" s="27">
        <f t="shared" si="0"/>
        <v>0</v>
      </c>
    </row>
    <row r="43" spans="1:10" s="14" customFormat="1" ht="16.5" customHeight="1">
      <c r="A43" s="22" t="s">
        <v>36</v>
      </c>
      <c r="B43" s="23">
        <v>391</v>
      </c>
      <c r="C43" s="24"/>
      <c r="D43" s="25">
        <v>11883</v>
      </c>
      <c r="E43" s="25">
        <v>114</v>
      </c>
      <c r="F43" s="25">
        <v>830</v>
      </c>
      <c r="G43" s="25">
        <v>142287</v>
      </c>
      <c r="H43" s="26"/>
      <c r="I43" s="25">
        <f t="shared" si="3"/>
        <v>155114</v>
      </c>
      <c r="J43" s="27">
        <f t="shared" si="0"/>
        <v>155114</v>
      </c>
    </row>
    <row r="44" spans="1:10" ht="16.5" customHeight="1" thickBot="1">
      <c r="A44" s="22"/>
      <c r="B44" s="23"/>
      <c r="C44" s="24" t="s">
        <v>11</v>
      </c>
      <c r="D44" s="25"/>
      <c r="E44" s="25"/>
      <c r="F44" s="25"/>
      <c r="G44" s="25"/>
      <c r="H44" s="26"/>
      <c r="I44" s="25"/>
      <c r="J44" s="27" t="s">
        <v>11</v>
      </c>
    </row>
    <row r="45" spans="1:10" ht="13.5" thickBot="1">
      <c r="A45" s="17" t="s">
        <v>37</v>
      </c>
      <c r="B45" s="18"/>
      <c r="C45" s="19">
        <f aca="true" t="shared" si="4" ref="C45:H45">SUM(C30:C44)</f>
        <v>3493</v>
      </c>
      <c r="D45" s="19">
        <f t="shared" si="4"/>
        <v>4543351</v>
      </c>
      <c r="E45" s="19">
        <f t="shared" si="4"/>
        <v>83208</v>
      </c>
      <c r="F45" s="19">
        <f t="shared" si="4"/>
        <v>32421</v>
      </c>
      <c r="G45" s="19">
        <f t="shared" si="4"/>
        <v>1773915</v>
      </c>
      <c r="H45" s="19">
        <f t="shared" si="4"/>
        <v>12924</v>
      </c>
      <c r="I45" s="19">
        <f>SUM(D45:H45)</f>
        <v>6445819</v>
      </c>
      <c r="J45" s="21">
        <f>SUM(J30:J44)</f>
        <v>6449312</v>
      </c>
    </row>
    <row r="46" spans="1:10" ht="13.5" thickBot="1">
      <c r="A46" s="22"/>
      <c r="B46" s="23"/>
      <c r="C46" s="24" t="s">
        <v>11</v>
      </c>
      <c r="D46" s="25"/>
      <c r="E46" s="25"/>
      <c r="F46" s="25"/>
      <c r="G46" s="25"/>
      <c r="H46" s="26"/>
      <c r="I46" s="25" t="s">
        <v>11</v>
      </c>
      <c r="J46" s="27" t="s">
        <v>11</v>
      </c>
    </row>
    <row r="47" spans="1:10" ht="13.5" thickBot="1">
      <c r="A47" s="17" t="s">
        <v>67</v>
      </c>
      <c r="B47" s="18"/>
      <c r="C47" s="19">
        <f aca="true" t="shared" si="5" ref="C47:J47">C9+C28-C45</f>
        <v>1522070</v>
      </c>
      <c r="D47" s="19">
        <f t="shared" si="5"/>
        <v>130307567</v>
      </c>
      <c r="E47" s="19">
        <f t="shared" si="5"/>
        <v>5225748</v>
      </c>
      <c r="F47" s="19">
        <f t="shared" si="5"/>
        <v>708696</v>
      </c>
      <c r="G47" s="19">
        <f t="shared" si="5"/>
        <v>32125624</v>
      </c>
      <c r="H47" s="19">
        <f t="shared" si="5"/>
        <v>590675</v>
      </c>
      <c r="I47" s="19">
        <f t="shared" si="5"/>
        <v>168958310</v>
      </c>
      <c r="J47" s="21">
        <f t="shared" si="5"/>
        <v>170480380</v>
      </c>
    </row>
  </sheetData>
  <mergeCells count="2">
    <mergeCell ref="A1:J1"/>
    <mergeCell ref="A2:J2"/>
  </mergeCells>
  <printOptions/>
  <pageMargins left="0.984251968503937" right="0.7874015748031497" top="0.7874015748031497" bottom="0.7874015748031497" header="0" footer="0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6.5" customHeight="1">
      <c r="A2" s="125" t="s">
        <v>38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6.5" customHeight="1" thickBot="1"/>
    <row r="4" spans="1:10" ht="16.5" customHeight="1">
      <c r="A4" s="34" t="s">
        <v>1</v>
      </c>
      <c r="B4" s="5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39</v>
      </c>
      <c r="I4" s="35" t="s">
        <v>8</v>
      </c>
      <c r="J4" s="36" t="s">
        <v>40</v>
      </c>
    </row>
    <row r="5" spans="1:10" s="14" customFormat="1" ht="16.5" customHeight="1">
      <c r="A5" s="37"/>
      <c r="B5" s="10"/>
      <c r="C5" s="38" t="s">
        <v>10</v>
      </c>
      <c r="D5" s="38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16</v>
      </c>
      <c r="J5" s="39" t="s">
        <v>15</v>
      </c>
    </row>
    <row r="6" spans="1:10" ht="16.5" customHeight="1">
      <c r="A6" s="37"/>
      <c r="C6" s="38" t="s">
        <v>15</v>
      </c>
      <c r="D6" s="38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B7" s="38"/>
      <c r="C7" s="38" t="s">
        <v>11</v>
      </c>
      <c r="D7" s="38"/>
      <c r="E7" s="38"/>
      <c r="F7" s="38" t="s">
        <v>15</v>
      </c>
      <c r="G7" s="38"/>
      <c r="H7" s="38"/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38"/>
      <c r="D8" s="38"/>
      <c r="E8" s="38"/>
      <c r="F8" s="38"/>
      <c r="G8" s="38"/>
      <c r="H8" s="38"/>
      <c r="I8" s="38"/>
      <c r="J8" s="39"/>
    </row>
    <row r="9" spans="1:10" ht="16.5" customHeight="1" thickBot="1">
      <c r="A9" s="17" t="s">
        <v>43</v>
      </c>
      <c r="B9" s="18">
        <v>111</v>
      </c>
      <c r="C9" s="19">
        <v>532451</v>
      </c>
      <c r="D9" s="19">
        <v>53750815</v>
      </c>
      <c r="E9" s="19">
        <v>1767387</v>
      </c>
      <c r="F9" s="19">
        <v>1026127</v>
      </c>
      <c r="G9" s="19">
        <v>17836137</v>
      </c>
      <c r="H9" s="19">
        <v>62171</v>
      </c>
      <c r="I9" s="19">
        <f aca="true" t="shared" si="0" ref="I9:I47">SUM(D9:H9)</f>
        <v>74442637</v>
      </c>
      <c r="J9" s="21">
        <f>C9+I9</f>
        <v>74975088</v>
      </c>
    </row>
    <row r="10" spans="1:10" ht="16.5" customHeight="1">
      <c r="A10" s="22"/>
      <c r="B10" s="23"/>
      <c r="C10" s="24" t="s">
        <v>11</v>
      </c>
      <c r="D10" s="25" t="s">
        <v>11</v>
      </c>
      <c r="E10" s="25" t="s">
        <v>11</v>
      </c>
      <c r="F10" s="25" t="s">
        <v>11</v>
      </c>
      <c r="G10" s="25" t="s">
        <v>11</v>
      </c>
      <c r="H10" s="25"/>
      <c r="I10" s="25">
        <f t="shared" si="0"/>
        <v>0</v>
      </c>
      <c r="J10" s="27" t="s">
        <v>11</v>
      </c>
    </row>
    <row r="11" spans="1:10" ht="16.5" customHeight="1">
      <c r="A11" s="22" t="s">
        <v>20</v>
      </c>
      <c r="B11" s="23">
        <v>121</v>
      </c>
      <c r="C11" s="24">
        <v>6152</v>
      </c>
      <c r="D11" s="25">
        <v>1125089</v>
      </c>
      <c r="E11" s="25">
        <v>15070</v>
      </c>
      <c r="F11" s="25">
        <v>2474</v>
      </c>
      <c r="G11" s="25">
        <v>24337</v>
      </c>
      <c r="H11" s="25"/>
      <c r="I11" s="25">
        <f t="shared" si="0"/>
        <v>1166970</v>
      </c>
      <c r="J11" s="27">
        <f aca="true" t="shared" si="1" ref="J11:J47">C11+I11</f>
        <v>1173122</v>
      </c>
    </row>
    <row r="12" spans="1:10" ht="16.5" customHeight="1">
      <c r="A12" s="22" t="s">
        <v>21</v>
      </c>
      <c r="B12" s="23">
        <v>122</v>
      </c>
      <c r="C12" s="24">
        <v>68203</v>
      </c>
      <c r="D12" s="25">
        <v>620320</v>
      </c>
      <c r="E12" s="25">
        <v>170768</v>
      </c>
      <c r="F12" s="25">
        <v>252212</v>
      </c>
      <c r="G12" s="25">
        <v>92506</v>
      </c>
      <c r="H12" s="25">
        <v>5619</v>
      </c>
      <c r="I12" s="25">
        <f t="shared" si="0"/>
        <v>1141425</v>
      </c>
      <c r="J12" s="27">
        <f t="shared" si="1"/>
        <v>1209628</v>
      </c>
    </row>
    <row r="13" spans="1:10" ht="16.5" customHeight="1">
      <c r="A13" s="22" t="s">
        <v>52</v>
      </c>
      <c r="B13" s="23">
        <v>123</v>
      </c>
      <c r="C13" s="24">
        <v>32</v>
      </c>
      <c r="D13" s="25">
        <v>42666</v>
      </c>
      <c r="E13" s="25">
        <v>63</v>
      </c>
      <c r="F13" s="25">
        <v>206</v>
      </c>
      <c r="G13" s="25">
        <v>13935</v>
      </c>
      <c r="H13" s="25">
        <v>0</v>
      </c>
      <c r="I13" s="25">
        <f t="shared" si="0"/>
        <v>56870</v>
      </c>
      <c r="J13" s="27">
        <f t="shared" si="1"/>
        <v>56902</v>
      </c>
    </row>
    <row r="14" spans="1:10" ht="16.5" customHeight="1">
      <c r="A14" s="22" t="s">
        <v>59</v>
      </c>
      <c r="B14" s="23">
        <v>124</v>
      </c>
      <c r="C14" s="24"/>
      <c r="D14" s="25">
        <v>1265</v>
      </c>
      <c r="E14" s="25">
        <v>0</v>
      </c>
      <c r="F14" s="25">
        <v>152</v>
      </c>
      <c r="G14" s="25">
        <v>12973</v>
      </c>
      <c r="H14" s="25">
        <v>0</v>
      </c>
      <c r="I14" s="25">
        <f t="shared" si="0"/>
        <v>14390</v>
      </c>
      <c r="J14" s="27">
        <f t="shared" si="1"/>
        <v>14390</v>
      </c>
    </row>
    <row r="15" spans="1:10" ht="16.5" customHeight="1">
      <c r="A15" s="22" t="s">
        <v>22</v>
      </c>
      <c r="B15" s="23">
        <v>131</v>
      </c>
      <c r="C15" s="24">
        <v>3169</v>
      </c>
      <c r="D15" s="25">
        <v>2549253</v>
      </c>
      <c r="E15" s="25">
        <v>17982</v>
      </c>
      <c r="F15" s="25">
        <v>37</v>
      </c>
      <c r="G15" s="25">
        <v>0</v>
      </c>
      <c r="H15" s="25"/>
      <c r="I15" s="25">
        <f t="shared" si="0"/>
        <v>2567272</v>
      </c>
      <c r="J15" s="27">
        <f t="shared" si="1"/>
        <v>2570441</v>
      </c>
    </row>
    <row r="16" spans="1:10" ht="16.5" customHeight="1">
      <c r="A16" s="22" t="s">
        <v>53</v>
      </c>
      <c r="B16" s="23">
        <v>140</v>
      </c>
      <c r="C16" s="24">
        <v>480</v>
      </c>
      <c r="D16" s="25">
        <v>488</v>
      </c>
      <c r="E16" s="25">
        <v>9127</v>
      </c>
      <c r="F16" s="25">
        <v>12402</v>
      </c>
      <c r="G16" s="25">
        <v>13176</v>
      </c>
      <c r="H16" s="25">
        <v>30</v>
      </c>
      <c r="I16" s="25">
        <f t="shared" si="0"/>
        <v>35223</v>
      </c>
      <c r="J16" s="27">
        <f t="shared" si="1"/>
        <v>35703</v>
      </c>
    </row>
    <row r="17" spans="1:10" ht="16.5" customHeight="1">
      <c r="A17" s="22" t="s">
        <v>62</v>
      </c>
      <c r="B17" s="23">
        <v>141</v>
      </c>
      <c r="C17" s="24"/>
      <c r="D17" s="25">
        <v>189048</v>
      </c>
      <c r="E17" s="25">
        <v>14659</v>
      </c>
      <c r="F17" s="25">
        <v>804</v>
      </c>
      <c r="G17" s="25">
        <v>259925</v>
      </c>
      <c r="H17" s="25">
        <v>200</v>
      </c>
      <c r="I17" s="25">
        <f t="shared" si="0"/>
        <v>464636</v>
      </c>
      <c r="J17" s="27">
        <f t="shared" si="1"/>
        <v>464636</v>
      </c>
    </row>
    <row r="18" spans="1:10" ht="16.5" customHeight="1">
      <c r="A18" s="22" t="s">
        <v>23</v>
      </c>
      <c r="B18" s="23">
        <v>142</v>
      </c>
      <c r="C18" s="24"/>
      <c r="D18" s="25">
        <v>15479</v>
      </c>
      <c r="E18" s="25">
        <v>17</v>
      </c>
      <c r="F18" s="25">
        <v>164</v>
      </c>
      <c r="G18" s="25">
        <v>7849</v>
      </c>
      <c r="H18" s="25"/>
      <c r="I18" s="25">
        <f t="shared" si="0"/>
        <v>23509</v>
      </c>
      <c r="J18" s="27">
        <f t="shared" si="1"/>
        <v>23509</v>
      </c>
    </row>
    <row r="19" spans="1:10" ht="16.5" customHeight="1">
      <c r="A19" s="22" t="s">
        <v>63</v>
      </c>
      <c r="B19" s="23">
        <v>143</v>
      </c>
      <c r="C19" s="24">
        <v>117</v>
      </c>
      <c r="D19" s="25">
        <v>13962</v>
      </c>
      <c r="E19" s="25">
        <v>11107</v>
      </c>
      <c r="F19" s="25">
        <v>4635</v>
      </c>
      <c r="G19" s="25">
        <v>31254</v>
      </c>
      <c r="H19" s="25">
        <v>0</v>
      </c>
      <c r="I19" s="25">
        <f t="shared" si="0"/>
        <v>60958</v>
      </c>
      <c r="J19" s="27">
        <f t="shared" si="1"/>
        <v>61075</v>
      </c>
    </row>
    <row r="20" spans="1:10" ht="16.5" customHeight="1">
      <c r="A20" s="22" t="s">
        <v>54</v>
      </c>
      <c r="B20" s="23">
        <v>144</v>
      </c>
      <c r="C20" s="24">
        <v>109</v>
      </c>
      <c r="D20" s="25">
        <v>418321</v>
      </c>
      <c r="E20" s="25">
        <v>13327</v>
      </c>
      <c r="F20" s="25">
        <v>5919</v>
      </c>
      <c r="G20" s="25">
        <v>166487</v>
      </c>
      <c r="H20" s="25">
        <v>15</v>
      </c>
      <c r="I20" s="25">
        <f t="shared" si="0"/>
        <v>604069</v>
      </c>
      <c r="J20" s="27">
        <f t="shared" si="1"/>
        <v>604178</v>
      </c>
    </row>
    <row r="21" spans="1:10" ht="16.5" customHeight="1">
      <c r="A21" s="22" t="s">
        <v>24</v>
      </c>
      <c r="B21" s="23">
        <v>151</v>
      </c>
      <c r="C21" s="24">
        <v>0</v>
      </c>
      <c r="D21" s="25">
        <v>39690</v>
      </c>
      <c r="E21" s="25">
        <v>1399</v>
      </c>
      <c r="F21" s="25">
        <v>220</v>
      </c>
      <c r="G21" s="25">
        <v>178741</v>
      </c>
      <c r="H21" s="25">
        <v>318</v>
      </c>
      <c r="I21" s="25">
        <f t="shared" si="0"/>
        <v>220368</v>
      </c>
      <c r="J21" s="27">
        <f t="shared" si="1"/>
        <v>220368</v>
      </c>
    </row>
    <row r="22" spans="1:10" ht="16.5" customHeight="1">
      <c r="A22" s="22" t="s">
        <v>25</v>
      </c>
      <c r="B22" s="23">
        <v>161</v>
      </c>
      <c r="C22" s="24">
        <v>0</v>
      </c>
      <c r="D22" s="25"/>
      <c r="E22" s="25">
        <v>0</v>
      </c>
      <c r="F22" s="25"/>
      <c r="G22" s="25">
        <v>1530</v>
      </c>
      <c r="H22" s="25">
        <v>0</v>
      </c>
      <c r="I22" s="25">
        <f t="shared" si="0"/>
        <v>1530</v>
      </c>
      <c r="J22" s="27">
        <f t="shared" si="1"/>
        <v>1530</v>
      </c>
    </row>
    <row r="23" spans="1:10" s="14" customFormat="1" ht="16.5" customHeight="1">
      <c r="A23" s="22" t="s">
        <v>26</v>
      </c>
      <c r="B23" s="23">
        <v>171</v>
      </c>
      <c r="C23" s="24">
        <v>8677</v>
      </c>
      <c r="D23" s="25">
        <v>1570060</v>
      </c>
      <c r="E23" s="25">
        <v>25811</v>
      </c>
      <c r="F23" s="25">
        <v>11340</v>
      </c>
      <c r="G23" s="25">
        <v>70991</v>
      </c>
      <c r="H23" s="25">
        <v>383</v>
      </c>
      <c r="I23" s="25">
        <f t="shared" si="0"/>
        <v>1678585</v>
      </c>
      <c r="J23" s="27">
        <f t="shared" si="1"/>
        <v>1687262</v>
      </c>
    </row>
    <row r="24" spans="1:10" ht="16.5" customHeight="1">
      <c r="A24" s="22" t="s">
        <v>27</v>
      </c>
      <c r="B24" s="23">
        <v>172</v>
      </c>
      <c r="C24" s="24">
        <v>0</v>
      </c>
      <c r="D24" s="25">
        <v>105</v>
      </c>
      <c r="E24" s="25">
        <v>0</v>
      </c>
      <c r="F24" s="25"/>
      <c r="G24" s="25">
        <v>2075</v>
      </c>
      <c r="H24" s="25">
        <v>0</v>
      </c>
      <c r="I24" s="25">
        <f t="shared" si="0"/>
        <v>2180</v>
      </c>
      <c r="J24" s="27">
        <f t="shared" si="1"/>
        <v>2180</v>
      </c>
    </row>
    <row r="25" spans="1:10" ht="32.25" customHeight="1">
      <c r="A25" s="88" t="s">
        <v>60</v>
      </c>
      <c r="B25" s="23">
        <v>181</v>
      </c>
      <c r="C25" s="24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0"/>
        <v>0</v>
      </c>
      <c r="J25" s="27">
        <f t="shared" si="1"/>
        <v>0</v>
      </c>
    </row>
    <row r="26" spans="1:10" ht="16.5" customHeight="1">
      <c r="A26" s="22" t="s">
        <v>28</v>
      </c>
      <c r="B26" s="23">
        <v>191</v>
      </c>
      <c r="C26" s="24">
        <v>7379</v>
      </c>
      <c r="D26" s="25">
        <v>876726</v>
      </c>
      <c r="E26" s="25">
        <v>20391</v>
      </c>
      <c r="F26" s="25">
        <v>8492</v>
      </c>
      <c r="G26" s="25">
        <v>361639</v>
      </c>
      <c r="H26" s="25">
        <v>994</v>
      </c>
      <c r="I26" s="25">
        <f t="shared" si="0"/>
        <v>1268242</v>
      </c>
      <c r="J26" s="27">
        <f t="shared" si="1"/>
        <v>1275621</v>
      </c>
    </row>
    <row r="27" spans="1:10" ht="16.5" customHeight="1" thickBot="1">
      <c r="A27" s="28"/>
      <c r="B27" s="29"/>
      <c r="C27" s="30" t="s">
        <v>11</v>
      </c>
      <c r="D27" s="31"/>
      <c r="E27" s="31"/>
      <c r="F27" s="31" t="s">
        <v>11</v>
      </c>
      <c r="G27" s="31" t="s">
        <v>11</v>
      </c>
      <c r="H27" s="31"/>
      <c r="I27" s="31"/>
      <c r="J27" s="32" t="s">
        <v>11</v>
      </c>
    </row>
    <row r="28" spans="1:10" ht="16.5" customHeight="1" thickBot="1">
      <c r="A28" s="41" t="s">
        <v>44</v>
      </c>
      <c r="B28" s="42"/>
      <c r="C28" s="43">
        <f>SUM(C11:C27)</f>
        <v>94318</v>
      </c>
      <c r="D28" s="43">
        <f>SUM(D11:D27)</f>
        <v>7462472</v>
      </c>
      <c r="E28" s="43">
        <f>SUM(E11:E26)</f>
        <v>299721</v>
      </c>
      <c r="F28" s="43">
        <f>SUM(F11:F26)</f>
        <v>299057</v>
      </c>
      <c r="G28" s="43">
        <f>SUM(G11:G27)</f>
        <v>1237418</v>
      </c>
      <c r="H28" s="43">
        <f>SUM(H11:H26)</f>
        <v>7559</v>
      </c>
      <c r="I28" s="43">
        <f t="shared" si="0"/>
        <v>9306227</v>
      </c>
      <c r="J28" s="44">
        <f t="shared" si="1"/>
        <v>9400545</v>
      </c>
    </row>
    <row r="29" spans="1:10" ht="16.5" customHeight="1">
      <c r="A29" s="45"/>
      <c r="B29" s="46"/>
      <c r="C29" s="47" t="s">
        <v>11</v>
      </c>
      <c r="D29" s="48"/>
      <c r="E29" s="48"/>
      <c r="F29" s="48"/>
      <c r="G29" s="48"/>
      <c r="H29" s="48"/>
      <c r="I29" s="48"/>
      <c r="J29" s="49" t="s">
        <v>11</v>
      </c>
    </row>
    <row r="30" spans="1:10" ht="16.5" customHeight="1">
      <c r="A30" s="22" t="s">
        <v>30</v>
      </c>
      <c r="B30" s="23">
        <v>311</v>
      </c>
      <c r="C30" s="24">
        <v>34385</v>
      </c>
      <c r="D30" s="25">
        <v>13189</v>
      </c>
      <c r="E30" s="25">
        <v>52847</v>
      </c>
      <c r="F30" s="25">
        <v>37990</v>
      </c>
      <c r="G30" s="25">
        <v>3500</v>
      </c>
      <c r="H30" s="25">
        <v>133</v>
      </c>
      <c r="I30" s="25">
        <f t="shared" si="0"/>
        <v>107659</v>
      </c>
      <c r="J30" s="27">
        <f t="shared" si="1"/>
        <v>142044</v>
      </c>
    </row>
    <row r="31" spans="1:10" ht="16.5" customHeight="1">
      <c r="A31" s="22" t="s">
        <v>31</v>
      </c>
      <c r="B31" s="23">
        <v>321</v>
      </c>
      <c r="C31" s="24">
        <v>59</v>
      </c>
      <c r="D31" s="25">
        <v>1561292</v>
      </c>
      <c r="E31" s="25">
        <v>29429</v>
      </c>
      <c r="F31" s="25">
        <v>11750</v>
      </c>
      <c r="G31" s="25">
        <v>425900</v>
      </c>
      <c r="H31" s="25"/>
      <c r="I31" s="25">
        <f t="shared" si="0"/>
        <v>2028371</v>
      </c>
      <c r="J31" s="27">
        <f t="shared" si="1"/>
        <v>2028430</v>
      </c>
    </row>
    <row r="32" spans="1:10" ht="16.5" customHeight="1">
      <c r="A32" s="22" t="s">
        <v>61</v>
      </c>
      <c r="B32" s="23">
        <v>324</v>
      </c>
      <c r="C32" s="24"/>
      <c r="D32" s="25">
        <v>28</v>
      </c>
      <c r="E32" s="25">
        <v>303</v>
      </c>
      <c r="F32" s="25"/>
      <c r="G32" s="25">
        <v>3737</v>
      </c>
      <c r="H32" s="25">
        <v>0</v>
      </c>
      <c r="I32" s="25">
        <f t="shared" si="0"/>
        <v>4068</v>
      </c>
      <c r="J32" s="27">
        <f t="shared" si="1"/>
        <v>4068</v>
      </c>
    </row>
    <row r="33" spans="1:10" ht="16.5" customHeight="1">
      <c r="A33" s="22" t="s">
        <v>55</v>
      </c>
      <c r="B33" s="23">
        <v>340</v>
      </c>
      <c r="C33" s="24">
        <v>1287</v>
      </c>
      <c r="D33" s="25">
        <v>98441</v>
      </c>
      <c r="E33" s="25">
        <v>40986</v>
      </c>
      <c r="F33" s="25">
        <v>34126</v>
      </c>
      <c r="G33" s="25">
        <v>8304</v>
      </c>
      <c r="H33" s="25">
        <v>92</v>
      </c>
      <c r="I33" s="25">
        <f t="shared" si="0"/>
        <v>181949</v>
      </c>
      <c r="J33" s="27">
        <f t="shared" si="1"/>
        <v>183236</v>
      </c>
    </row>
    <row r="34" spans="1:10" ht="16.5" customHeight="1">
      <c r="A34" s="22" t="s">
        <v>64</v>
      </c>
      <c r="B34" s="23">
        <v>341</v>
      </c>
      <c r="C34" s="24">
        <v>300</v>
      </c>
      <c r="D34" s="25">
        <v>82698</v>
      </c>
      <c r="E34" s="25">
        <v>5309</v>
      </c>
      <c r="F34" s="25">
        <v>25054</v>
      </c>
      <c r="G34" s="25">
        <v>50679</v>
      </c>
      <c r="H34" s="25">
        <v>0</v>
      </c>
      <c r="I34" s="25">
        <f t="shared" si="0"/>
        <v>163740</v>
      </c>
      <c r="J34" s="27">
        <f t="shared" si="1"/>
        <v>164040</v>
      </c>
    </row>
    <row r="35" spans="1:10" ht="16.5" customHeight="1">
      <c r="A35" s="22" t="s">
        <v>32</v>
      </c>
      <c r="B35" s="23">
        <v>342</v>
      </c>
      <c r="C35" s="24">
        <v>412</v>
      </c>
      <c r="D35" s="25">
        <v>9017</v>
      </c>
      <c r="E35" s="25">
        <v>7321</v>
      </c>
      <c r="F35" s="25">
        <v>979</v>
      </c>
      <c r="G35" s="25">
        <v>19304</v>
      </c>
      <c r="H35" s="25">
        <v>0</v>
      </c>
      <c r="I35" s="25">
        <f t="shared" si="0"/>
        <v>36621</v>
      </c>
      <c r="J35" s="27">
        <f t="shared" si="1"/>
        <v>37033</v>
      </c>
    </row>
    <row r="36" spans="1:10" ht="16.5" customHeight="1">
      <c r="A36" s="22" t="s">
        <v>65</v>
      </c>
      <c r="B36" s="23">
        <v>343</v>
      </c>
      <c r="C36" s="24">
        <v>0</v>
      </c>
      <c r="D36" s="25">
        <v>6514</v>
      </c>
      <c r="E36" s="25">
        <v>0</v>
      </c>
      <c r="F36" s="25">
        <v>177</v>
      </c>
      <c r="G36" s="25">
        <v>4608</v>
      </c>
      <c r="H36" s="25">
        <v>0</v>
      </c>
      <c r="I36" s="25">
        <f t="shared" si="0"/>
        <v>11299</v>
      </c>
      <c r="J36" s="27">
        <f t="shared" si="1"/>
        <v>11299</v>
      </c>
    </row>
    <row r="37" spans="1:10" ht="16.5" customHeight="1">
      <c r="A37" s="22" t="s">
        <v>56</v>
      </c>
      <c r="B37" s="23">
        <v>344</v>
      </c>
      <c r="C37" s="24">
        <v>109</v>
      </c>
      <c r="D37" s="25">
        <v>134844</v>
      </c>
      <c r="E37" s="25">
        <v>15336</v>
      </c>
      <c r="F37" s="25">
        <v>9318</v>
      </c>
      <c r="G37" s="25">
        <v>19016</v>
      </c>
      <c r="H37" s="25">
        <v>15</v>
      </c>
      <c r="I37" s="25">
        <f t="shared" si="0"/>
        <v>178529</v>
      </c>
      <c r="J37" s="27">
        <f t="shared" si="1"/>
        <v>178638</v>
      </c>
    </row>
    <row r="38" spans="1:10" ht="16.5" customHeight="1">
      <c r="A38" s="22" t="s">
        <v>33</v>
      </c>
      <c r="B38" s="23">
        <v>351</v>
      </c>
      <c r="C38" s="24">
        <v>2580</v>
      </c>
      <c r="D38" s="25"/>
      <c r="E38" s="25">
        <v>6347</v>
      </c>
      <c r="F38" s="25">
        <v>7848</v>
      </c>
      <c r="G38" s="25">
        <v>354</v>
      </c>
      <c r="H38" s="25"/>
      <c r="I38" s="25">
        <f t="shared" si="0"/>
        <v>14549</v>
      </c>
      <c r="J38" s="27">
        <f t="shared" si="1"/>
        <v>17129</v>
      </c>
    </row>
    <row r="39" spans="1:10" ht="16.5" customHeight="1">
      <c r="A39" s="22" t="s">
        <v>25</v>
      </c>
      <c r="B39" s="23">
        <v>361</v>
      </c>
      <c r="C39" s="24">
        <v>0</v>
      </c>
      <c r="D39" s="25">
        <v>0</v>
      </c>
      <c r="E39" s="25"/>
      <c r="F39" s="25">
        <v>0</v>
      </c>
      <c r="G39" s="25"/>
      <c r="H39" s="25">
        <v>0</v>
      </c>
      <c r="I39" s="25">
        <f t="shared" si="0"/>
        <v>0</v>
      </c>
      <c r="J39" s="27">
        <f t="shared" si="1"/>
        <v>0</v>
      </c>
    </row>
    <row r="40" spans="1:10" ht="16.5" customHeight="1">
      <c r="A40" s="22" t="s">
        <v>26</v>
      </c>
      <c r="B40" s="23">
        <v>371</v>
      </c>
      <c r="C40" s="24">
        <v>5890</v>
      </c>
      <c r="D40" s="25">
        <v>1593900</v>
      </c>
      <c r="E40" s="25">
        <v>16467</v>
      </c>
      <c r="F40" s="25">
        <v>17953</v>
      </c>
      <c r="G40" s="25">
        <v>88803</v>
      </c>
      <c r="H40" s="25">
        <v>451</v>
      </c>
      <c r="I40" s="25">
        <f t="shared" si="0"/>
        <v>1717574</v>
      </c>
      <c r="J40" s="27">
        <f t="shared" si="1"/>
        <v>1723464</v>
      </c>
    </row>
    <row r="41" spans="1:10" s="14" customFormat="1" ht="16.5" customHeight="1">
      <c r="A41" s="22" t="s">
        <v>34</v>
      </c>
      <c r="B41" s="23">
        <v>372</v>
      </c>
      <c r="C41" s="24">
        <v>0</v>
      </c>
      <c r="D41" s="25"/>
      <c r="E41" s="25">
        <v>841</v>
      </c>
      <c r="F41" s="25">
        <v>955</v>
      </c>
      <c r="G41" s="25">
        <v>0</v>
      </c>
      <c r="H41" s="25">
        <v>3</v>
      </c>
      <c r="I41" s="25">
        <f t="shared" si="0"/>
        <v>1799</v>
      </c>
      <c r="J41" s="27">
        <f t="shared" si="1"/>
        <v>1799</v>
      </c>
    </row>
    <row r="42" spans="1:10" ht="16.5" customHeight="1">
      <c r="A42" s="22" t="s">
        <v>35</v>
      </c>
      <c r="B42" s="23">
        <v>381</v>
      </c>
      <c r="C42" s="24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0"/>
        <v>0</v>
      </c>
      <c r="J42" s="27">
        <f t="shared" si="1"/>
        <v>0</v>
      </c>
    </row>
    <row r="43" spans="1:10" s="14" customFormat="1" ht="16.5" customHeight="1">
      <c r="A43" s="22" t="s">
        <v>36</v>
      </c>
      <c r="B43" s="23">
        <v>391</v>
      </c>
      <c r="C43" s="24">
        <v>12914</v>
      </c>
      <c r="D43" s="25">
        <v>825834</v>
      </c>
      <c r="E43" s="25">
        <v>2397</v>
      </c>
      <c r="F43" s="25">
        <v>4512</v>
      </c>
      <c r="G43" s="25">
        <v>192392</v>
      </c>
      <c r="H43" s="25">
        <v>20</v>
      </c>
      <c r="I43" s="25">
        <f t="shared" si="0"/>
        <v>1025155</v>
      </c>
      <c r="J43" s="27">
        <f t="shared" si="1"/>
        <v>1038069</v>
      </c>
    </row>
    <row r="44" spans="1:10" ht="16.5" customHeight="1" thickBot="1">
      <c r="A44" s="22"/>
      <c r="B44" s="23"/>
      <c r="C44" s="24" t="s">
        <v>11</v>
      </c>
      <c r="D44" s="25"/>
      <c r="E44" s="25"/>
      <c r="F44" s="25"/>
      <c r="G44" s="25"/>
      <c r="H44" s="25"/>
      <c r="I44" s="25">
        <f t="shared" si="0"/>
        <v>0</v>
      </c>
      <c r="J44" s="27" t="s">
        <v>11</v>
      </c>
    </row>
    <row r="45" spans="1:10" ht="13.5" thickBot="1">
      <c r="A45" s="17" t="s">
        <v>37</v>
      </c>
      <c r="B45" s="18"/>
      <c r="C45" s="19">
        <f aca="true" t="shared" si="2" ref="C45:H45">SUM(C30:C44)</f>
        <v>57936</v>
      </c>
      <c r="D45" s="19">
        <f t="shared" si="2"/>
        <v>4325757</v>
      </c>
      <c r="E45" s="19">
        <f t="shared" si="2"/>
        <v>177583</v>
      </c>
      <c r="F45" s="19">
        <f t="shared" si="2"/>
        <v>150662</v>
      </c>
      <c r="G45" s="19">
        <f t="shared" si="2"/>
        <v>816597</v>
      </c>
      <c r="H45" s="19">
        <f t="shared" si="2"/>
        <v>714</v>
      </c>
      <c r="I45" s="19">
        <f t="shared" si="0"/>
        <v>5471313</v>
      </c>
      <c r="J45" s="21">
        <f t="shared" si="1"/>
        <v>5529249</v>
      </c>
    </row>
    <row r="46" spans="1:10" ht="13.5" thickBot="1">
      <c r="A46" s="105"/>
      <c r="B46" s="107"/>
      <c r="C46" s="69" t="s">
        <v>11</v>
      </c>
      <c r="D46" s="25"/>
      <c r="E46" s="25"/>
      <c r="F46" s="25"/>
      <c r="G46" s="25"/>
      <c r="H46" s="25"/>
      <c r="I46" s="25">
        <f t="shared" si="0"/>
        <v>0</v>
      </c>
      <c r="J46" s="27" t="s">
        <v>11</v>
      </c>
    </row>
    <row r="47" spans="1:10" ht="13.5" thickBot="1">
      <c r="A47" s="106" t="s">
        <v>67</v>
      </c>
      <c r="B47" s="18"/>
      <c r="C47" s="104">
        <f aca="true" t="shared" si="3" ref="C47:H47">C9+C28-C45</f>
        <v>568833</v>
      </c>
      <c r="D47" s="19">
        <f t="shared" si="3"/>
        <v>56887530</v>
      </c>
      <c r="E47" s="19">
        <f t="shared" si="3"/>
        <v>1889525</v>
      </c>
      <c r="F47" s="19">
        <f t="shared" si="3"/>
        <v>1174522</v>
      </c>
      <c r="G47" s="19">
        <f t="shared" si="3"/>
        <v>18256958</v>
      </c>
      <c r="H47" s="19">
        <f t="shared" si="3"/>
        <v>69016</v>
      </c>
      <c r="I47" s="19">
        <f t="shared" si="0"/>
        <v>78277551</v>
      </c>
      <c r="J47" s="21">
        <f t="shared" si="1"/>
        <v>78846384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E3" sqref="E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s="50" customFormat="1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50" customFormat="1" ht="16.5" customHeight="1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</row>
    <row r="3" s="50" customFormat="1" ht="16.5" customHeight="1" thickBot="1"/>
    <row r="4" spans="1:10" s="50" customFormat="1" ht="16.5" customHeight="1">
      <c r="A4" s="51" t="s">
        <v>1</v>
      </c>
      <c r="B4" s="52"/>
      <c r="C4" s="53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6" t="s">
        <v>39</v>
      </c>
      <c r="I4" s="53" t="s">
        <v>8</v>
      </c>
      <c r="J4" s="57" t="s">
        <v>40</v>
      </c>
    </row>
    <row r="5" spans="1:10" s="14" customFormat="1" ht="16.5" customHeight="1">
      <c r="A5" s="58"/>
      <c r="B5" s="59"/>
      <c r="C5" s="60" t="s">
        <v>10</v>
      </c>
      <c r="D5" s="61" t="s">
        <v>11</v>
      </c>
      <c r="E5" s="62" t="s">
        <v>12</v>
      </c>
      <c r="F5" s="62" t="s">
        <v>13</v>
      </c>
      <c r="G5" s="62"/>
      <c r="H5" s="63" t="s">
        <v>41</v>
      </c>
      <c r="I5" s="60" t="s">
        <v>16</v>
      </c>
      <c r="J5" s="64" t="s">
        <v>15</v>
      </c>
    </row>
    <row r="6" spans="1:10" ht="16.5" customHeight="1">
      <c r="A6" s="58"/>
      <c r="C6" s="60" t="s">
        <v>15</v>
      </c>
      <c r="D6" s="61" t="s">
        <v>11</v>
      </c>
      <c r="E6" s="62"/>
      <c r="F6" s="62" t="s">
        <v>10</v>
      </c>
      <c r="G6" s="62"/>
      <c r="H6" s="63" t="s">
        <v>42</v>
      </c>
      <c r="I6" s="60" t="s">
        <v>15</v>
      </c>
      <c r="J6" s="64"/>
    </row>
    <row r="7" spans="1:10" ht="16.5" customHeight="1">
      <c r="A7" s="58"/>
      <c r="B7" s="63"/>
      <c r="C7" s="60" t="s">
        <v>11</v>
      </c>
      <c r="D7" s="61"/>
      <c r="E7" s="62"/>
      <c r="F7" s="62" t="s">
        <v>15</v>
      </c>
      <c r="G7" s="62"/>
      <c r="H7" s="63"/>
      <c r="I7" s="60" t="s">
        <v>17</v>
      </c>
      <c r="J7" s="64" t="s">
        <v>17</v>
      </c>
    </row>
    <row r="8" spans="1:10" ht="16.5" customHeight="1" thickBot="1">
      <c r="A8" s="58"/>
      <c r="B8" s="65" t="s">
        <v>18</v>
      </c>
      <c r="C8" s="60"/>
      <c r="D8" s="61"/>
      <c r="E8" s="62"/>
      <c r="F8" s="62"/>
      <c r="G8" s="62"/>
      <c r="H8" s="63"/>
      <c r="I8" s="60"/>
      <c r="J8" s="64"/>
    </row>
    <row r="9" spans="1:10" ht="16.5" customHeight="1" thickBot="1">
      <c r="A9" s="17" t="s">
        <v>43</v>
      </c>
      <c r="B9" s="66">
        <v>111</v>
      </c>
      <c r="C9" s="67">
        <v>1727070</v>
      </c>
      <c r="D9" s="67">
        <f>'SOR 1 09'!D9+'SOR 204 09'!D9</f>
        <v>177278552</v>
      </c>
      <c r="E9" s="67">
        <v>6565513</v>
      </c>
      <c r="F9" s="67">
        <f>'SOR 1 09'!F9+'SOR 204 09'!F9</f>
        <v>1686535</v>
      </c>
      <c r="G9" s="67">
        <v>49793114</v>
      </c>
      <c r="H9" s="67">
        <f>'SOR 1 09'!H9+'SOR 204 09'!H9</f>
        <v>664676</v>
      </c>
      <c r="I9" s="67">
        <v>235988390</v>
      </c>
      <c r="J9" s="67">
        <v>237715460</v>
      </c>
    </row>
    <row r="10" spans="1:10" ht="16.5" customHeight="1">
      <c r="A10" s="22"/>
      <c r="B10" s="68"/>
      <c r="C10" s="93"/>
      <c r="D10" s="96" t="s">
        <v>11</v>
      </c>
      <c r="E10" s="95"/>
      <c r="F10" s="95"/>
      <c r="G10" s="95"/>
      <c r="H10" s="95"/>
      <c r="I10" s="96"/>
      <c r="J10" s="94"/>
    </row>
    <row r="11" spans="1:10" ht="16.5" customHeight="1">
      <c r="A11" s="22" t="s">
        <v>20</v>
      </c>
      <c r="B11" s="68">
        <v>121</v>
      </c>
      <c r="C11" s="97">
        <f>'SOR 1 09'!C11+'SOR 204 09'!C11</f>
        <v>6152</v>
      </c>
      <c r="D11" s="89">
        <f>'SOR 1 09'!D11+'SOR 204 09'!D11</f>
        <v>6939728</v>
      </c>
      <c r="E11" s="89">
        <f>'SOR 1 09'!E11+'SOR 204 09'!E11</f>
        <v>15070</v>
      </c>
      <c r="F11" s="89">
        <f>'SOR 1 09'!F11+'SOR 204 09'!F11</f>
        <v>2474</v>
      </c>
      <c r="G11" s="89">
        <v>24337</v>
      </c>
      <c r="H11" s="89">
        <f>'SOR 1 09'!H11+'SOR 204 09'!H11</f>
        <v>0</v>
      </c>
      <c r="I11" s="24">
        <f>'SOR 1 09'!I11+'SOR 204 09'!I11</f>
        <v>6981609</v>
      </c>
      <c r="J11" s="92">
        <f aca="true" t="shared" si="0" ref="J11:J26">C11+I11</f>
        <v>6987761</v>
      </c>
    </row>
    <row r="12" spans="1:10" ht="16.5" customHeight="1">
      <c r="A12" s="22" t="s">
        <v>21</v>
      </c>
      <c r="B12" s="68">
        <v>122</v>
      </c>
      <c r="C12" s="97">
        <f>'SOR 1 09'!C12+'SOR 204 09'!C12</f>
        <v>364404</v>
      </c>
      <c r="D12" s="89">
        <f>'SOR 1 09'!D12+'SOR 204 09'!D12</f>
        <v>718217</v>
      </c>
      <c r="E12" s="89">
        <f>'SOR 1 09'!E12+'SOR 204 09'!E12</f>
        <v>625480</v>
      </c>
      <c r="F12" s="89">
        <f>'SOR 1 09'!F12+'SOR 204 09'!F12</f>
        <v>320021</v>
      </c>
      <c r="G12" s="89">
        <v>372022</v>
      </c>
      <c r="H12" s="89">
        <f>'SOR 1 09'!H12+'SOR 204 09'!H12</f>
        <v>5963</v>
      </c>
      <c r="I12" s="24">
        <f>'SOR 1 09'!I12+'SOR 204 09'!I12</f>
        <v>2041703</v>
      </c>
      <c r="J12" s="92">
        <f t="shared" si="0"/>
        <v>2406107</v>
      </c>
    </row>
    <row r="13" spans="1:10" ht="16.5" customHeight="1">
      <c r="A13" s="22" t="s">
        <v>52</v>
      </c>
      <c r="B13" s="68">
        <v>123</v>
      </c>
      <c r="C13" s="97">
        <f>'SOR 1 09'!C13+'SOR 204 09'!C13</f>
        <v>32</v>
      </c>
      <c r="D13" s="89">
        <f>'SOR 1 09'!D13+'SOR 204 09'!D13</f>
        <v>42666</v>
      </c>
      <c r="E13" s="89">
        <f>'SOR 1 09'!E13+'SOR 204 09'!E13</f>
        <v>63</v>
      </c>
      <c r="F13" s="89">
        <f>'SOR 1 09'!F13+'SOR 204 09'!F13</f>
        <v>206</v>
      </c>
      <c r="G13" s="89">
        <f>'SOR 1 09'!G13+'SOR 204 09'!G13</f>
        <v>13935</v>
      </c>
      <c r="H13" s="89">
        <f>'SOR 1 09'!H13+'SOR 204 09'!H13</f>
        <v>0</v>
      </c>
      <c r="I13" s="24">
        <f>'SOR 1 09'!I13+'SOR 204 09'!I13</f>
        <v>56870</v>
      </c>
      <c r="J13" s="92">
        <f t="shared" si="0"/>
        <v>56902</v>
      </c>
    </row>
    <row r="14" spans="1:10" ht="16.5" customHeight="1">
      <c r="A14" s="22" t="s">
        <v>59</v>
      </c>
      <c r="B14" s="68">
        <v>124</v>
      </c>
      <c r="C14" s="97">
        <f>'SOR 1 09'!C14+'SOR 204 09'!C14</f>
        <v>0</v>
      </c>
      <c r="D14" s="89">
        <f>'SOR 1 09'!D14+'SOR 204 09'!D14</f>
        <v>1265</v>
      </c>
      <c r="E14" s="89">
        <f>'SOR 1 09'!E14+'SOR 204 09'!E14</f>
        <v>0</v>
      </c>
      <c r="F14" s="89">
        <f>'SOR 1 09'!F14+'SOR 204 09'!F14</f>
        <v>152</v>
      </c>
      <c r="G14" s="89">
        <f>'SOR 1 09'!G14+'SOR 204 09'!G14</f>
        <v>26155</v>
      </c>
      <c r="H14" s="89">
        <f>'SOR 1 09'!H14+'SOR 204 09'!H14</f>
        <v>0</v>
      </c>
      <c r="I14" s="24">
        <f>'SOR 1 09'!I14+'SOR 204 09'!I14</f>
        <v>27572</v>
      </c>
      <c r="J14" s="92">
        <f t="shared" si="0"/>
        <v>27572</v>
      </c>
    </row>
    <row r="15" spans="1:10" ht="16.5" customHeight="1">
      <c r="A15" s="22" t="s">
        <v>22</v>
      </c>
      <c r="B15" s="68">
        <v>131</v>
      </c>
      <c r="C15" s="97">
        <f>'SOR 1 09'!C15+'SOR 204 09'!C15</f>
        <v>37290</v>
      </c>
      <c r="D15" s="89">
        <f>'SOR 1 09'!D15+'SOR 204 09'!D15</f>
        <v>4465920</v>
      </c>
      <c r="E15" s="89">
        <f>'SOR 1 09'!E15+'SOR 204 09'!E15</f>
        <v>42404</v>
      </c>
      <c r="F15" s="89">
        <f>'SOR 1 09'!F15+'SOR 204 09'!F15</f>
        <v>37</v>
      </c>
      <c r="G15" s="89">
        <f>'SOR 1 09'!G15+'SOR 204 09'!G15</f>
        <v>0</v>
      </c>
      <c r="H15" s="89">
        <f>'SOR 1 09'!H15+'SOR 204 09'!H15</f>
        <v>0</v>
      </c>
      <c r="I15" s="24">
        <f>'SOR 1 09'!I15+'SOR 204 09'!I15</f>
        <v>4508361</v>
      </c>
      <c r="J15" s="92">
        <f t="shared" si="0"/>
        <v>4545651</v>
      </c>
    </row>
    <row r="16" spans="1:10" ht="16.5" customHeight="1">
      <c r="A16" s="22" t="s">
        <v>53</v>
      </c>
      <c r="B16" s="68">
        <v>140</v>
      </c>
      <c r="C16" s="97">
        <f>'SOR 1 09'!C16+'SOR 204 09'!C16</f>
        <v>682</v>
      </c>
      <c r="D16" s="89">
        <f>'SOR 1 09'!D16+'SOR 204 09'!D16</f>
        <v>309162</v>
      </c>
      <c r="E16" s="89">
        <f>'SOR 1 09'!E16+'SOR 204 09'!E16</f>
        <v>23856</v>
      </c>
      <c r="F16" s="89">
        <f>'SOR 1 09'!F16+'SOR 204 09'!F16</f>
        <v>20051</v>
      </c>
      <c r="G16" s="89">
        <f>'SOR 1 09'!G16+'SOR 204 09'!G16</f>
        <v>21884</v>
      </c>
      <c r="H16" s="89">
        <f>'SOR 1 09'!H16+'SOR 204 09'!H16</f>
        <v>30</v>
      </c>
      <c r="I16" s="24">
        <f>'SOR 1 09'!I16+'SOR 204 09'!I16</f>
        <v>374983</v>
      </c>
      <c r="J16" s="92">
        <f t="shared" si="0"/>
        <v>375665</v>
      </c>
    </row>
    <row r="17" spans="1:10" ht="16.5" customHeight="1">
      <c r="A17" s="22" t="s">
        <v>62</v>
      </c>
      <c r="B17" s="68">
        <v>141</v>
      </c>
      <c r="C17" s="97">
        <f>'SOR 1 09'!C17+'SOR 204 09'!C17</f>
        <v>420</v>
      </c>
      <c r="D17" s="89">
        <f>'SOR 1 09'!D17+'SOR 204 09'!D17</f>
        <v>316556</v>
      </c>
      <c r="E17" s="89">
        <f>'SOR 1 09'!E17+'SOR 204 09'!E17</f>
        <v>15082</v>
      </c>
      <c r="F17" s="89">
        <f>'SOR 1 09'!F17+'SOR 204 09'!F17</f>
        <v>1618</v>
      </c>
      <c r="G17" s="89">
        <f>'SOR 1 09'!G17+'SOR 204 09'!G17</f>
        <v>300616</v>
      </c>
      <c r="H17" s="89">
        <f>'SOR 1 09'!H17+'SOR 204 09'!H17</f>
        <v>200</v>
      </c>
      <c r="I17" s="24">
        <f>'SOR 1 09'!I17+'SOR 204 09'!I17</f>
        <v>634072</v>
      </c>
      <c r="J17" s="92">
        <f t="shared" si="0"/>
        <v>634492</v>
      </c>
    </row>
    <row r="18" spans="1:10" ht="16.5" customHeight="1">
      <c r="A18" s="22" t="s">
        <v>23</v>
      </c>
      <c r="B18" s="68">
        <v>142</v>
      </c>
      <c r="C18" s="97">
        <f>'SOR 1 09'!C18+'SOR 204 09'!C18</f>
        <v>0</v>
      </c>
      <c r="D18" s="89">
        <f>'SOR 1 09'!D18+'SOR 204 09'!D18</f>
        <v>38696</v>
      </c>
      <c r="E18" s="89">
        <f>'SOR 1 09'!E18+'SOR 204 09'!E18</f>
        <v>17</v>
      </c>
      <c r="F18" s="89">
        <f>'SOR 1 09'!F18+'SOR 204 09'!F18</f>
        <v>164</v>
      </c>
      <c r="G18" s="89">
        <f>'SOR 1 09'!G18+'SOR 204 09'!G18</f>
        <v>105288</v>
      </c>
      <c r="H18" s="89">
        <f>'SOR 1 09'!H18+'SOR 204 09'!H18</f>
        <v>0</v>
      </c>
      <c r="I18" s="24">
        <f>'SOR 1 09'!I18+'SOR 204 09'!I18</f>
        <v>144165</v>
      </c>
      <c r="J18" s="92">
        <f t="shared" si="0"/>
        <v>144165</v>
      </c>
    </row>
    <row r="19" spans="1:10" ht="16.5" customHeight="1">
      <c r="A19" s="22" t="s">
        <v>63</v>
      </c>
      <c r="B19" s="68">
        <v>143</v>
      </c>
      <c r="C19" s="97">
        <f>'SOR 1 09'!C19+'SOR 204 09'!C19</f>
        <v>117</v>
      </c>
      <c r="D19" s="89">
        <f>'SOR 1 09'!D19+'SOR 204 09'!D19</f>
        <v>16715</v>
      </c>
      <c r="E19" s="89">
        <f>'SOR 1 09'!E19+'SOR 204 09'!E19</f>
        <v>11107</v>
      </c>
      <c r="F19" s="89">
        <f>'SOR 1 09'!F19+'SOR 204 09'!F19</f>
        <v>4844</v>
      </c>
      <c r="G19" s="89">
        <f>'SOR 1 09'!G19+'SOR 204 09'!G19</f>
        <v>501711</v>
      </c>
      <c r="H19" s="89">
        <f>'SOR 1 09'!H19+'SOR 204 09'!H19</f>
        <v>0</v>
      </c>
      <c r="I19" s="24">
        <f>'SOR 1 09'!I19+'SOR 204 09'!I19</f>
        <v>534377</v>
      </c>
      <c r="J19" s="92">
        <f t="shared" si="0"/>
        <v>534494</v>
      </c>
    </row>
    <row r="20" spans="1:10" ht="16.5" customHeight="1">
      <c r="A20" s="22" t="s">
        <v>54</v>
      </c>
      <c r="B20" s="68">
        <v>144</v>
      </c>
      <c r="C20" s="97">
        <f>'SOR 1 09'!C20+'SOR 204 09'!C20</f>
        <v>109</v>
      </c>
      <c r="D20" s="89">
        <f>'SOR 1 09'!D20+'SOR 204 09'!D20</f>
        <v>3189585</v>
      </c>
      <c r="E20" s="89">
        <f>'SOR 1 09'!E20+'SOR 204 09'!E20</f>
        <v>15749</v>
      </c>
      <c r="F20" s="89">
        <f>'SOR 1 09'!F20+'SOR 204 09'!F20</f>
        <v>6473</v>
      </c>
      <c r="G20" s="89">
        <f>'SOR 1 09'!G20+'SOR 204 09'!G20</f>
        <v>441908</v>
      </c>
      <c r="H20" s="89">
        <f>'SOR 1 09'!H20+'SOR 204 09'!H20</f>
        <v>15</v>
      </c>
      <c r="I20" s="24">
        <f>'SOR 1 09'!I20+'SOR 204 09'!I20</f>
        <v>3653730</v>
      </c>
      <c r="J20" s="92">
        <f t="shared" si="0"/>
        <v>3653839</v>
      </c>
    </row>
    <row r="21" spans="1:10" ht="16.5" customHeight="1">
      <c r="A21" s="22" t="s">
        <v>24</v>
      </c>
      <c r="B21" s="68">
        <v>151</v>
      </c>
      <c r="C21" s="97">
        <f>'SOR 1 09'!C21+'SOR 204 09'!C21</f>
        <v>0</v>
      </c>
      <c r="D21" s="89">
        <f>'SOR 1 09'!D21+'SOR 204 09'!D21</f>
        <v>139271</v>
      </c>
      <c r="E21" s="89">
        <f>'SOR 1 09'!E21+'SOR 204 09'!E21</f>
        <v>1493</v>
      </c>
      <c r="F21" s="89">
        <f>'SOR 1 09'!F21+'SOR 204 09'!F21</f>
        <v>240</v>
      </c>
      <c r="G21" s="89">
        <f>'SOR 1 09'!G21+'SOR 204 09'!G21</f>
        <v>179505</v>
      </c>
      <c r="H21" s="89">
        <f>'SOR 1 09'!H21+'SOR 204 09'!H21</f>
        <v>318</v>
      </c>
      <c r="I21" s="24">
        <f>'SOR 1 09'!I21+'SOR 204 09'!I21</f>
        <v>320827</v>
      </c>
      <c r="J21" s="92">
        <f t="shared" si="0"/>
        <v>320827</v>
      </c>
    </row>
    <row r="22" spans="1:10" ht="16.5" customHeight="1">
      <c r="A22" s="22" t="s">
        <v>25</v>
      </c>
      <c r="B22" s="68">
        <v>161</v>
      </c>
      <c r="C22" s="97">
        <f>'SOR 1 09'!C22+'SOR 204 09'!C22</f>
        <v>0</v>
      </c>
      <c r="D22" s="89">
        <f>'SOR 1 09'!D22+'SOR 204 09'!D22</f>
        <v>0</v>
      </c>
      <c r="E22" s="89">
        <f>'SOR 1 09'!E22+'SOR 204 09'!E22</f>
        <v>0</v>
      </c>
      <c r="F22" s="89">
        <f>'SOR 1 09'!F22+'SOR 204 09'!F22</f>
        <v>0</v>
      </c>
      <c r="G22" s="89">
        <f>'SOR 1 09'!G22+'SOR 204 09'!G22</f>
        <v>1530</v>
      </c>
      <c r="H22" s="89">
        <f>'SOR 1 09'!H22+'SOR 204 09'!H22</f>
        <v>0</v>
      </c>
      <c r="I22" s="24">
        <f>'SOR 1 09'!I22+'SOR 204 09'!I22</f>
        <v>1530</v>
      </c>
      <c r="J22" s="92">
        <f t="shared" si="0"/>
        <v>1530</v>
      </c>
    </row>
    <row r="23" spans="1:10" s="14" customFormat="1" ht="16.5" customHeight="1">
      <c r="A23" s="22" t="s">
        <v>26</v>
      </c>
      <c r="B23" s="68">
        <v>171</v>
      </c>
      <c r="C23" s="97">
        <f>'SOR 1 09'!C23+'SOR 204 09'!C23</f>
        <v>8677</v>
      </c>
      <c r="D23" s="89">
        <f>'SOR 1 09'!D23+'SOR 204 09'!D23</f>
        <v>1628303</v>
      </c>
      <c r="E23" s="89">
        <f>'SOR 1 09'!E23+'SOR 204 09'!E23</f>
        <v>38100</v>
      </c>
      <c r="F23" s="89">
        <f>'SOR 1 09'!F23+'SOR 204 09'!F23</f>
        <v>11776</v>
      </c>
      <c r="G23" s="89">
        <f>'SOR 1 09'!G23+'SOR 204 09'!G23</f>
        <v>722142</v>
      </c>
      <c r="H23" s="89">
        <f>'SOR 1 09'!H23+'SOR 204 09'!H23</f>
        <v>383</v>
      </c>
      <c r="I23" s="24">
        <f>'SOR 1 09'!I23+'SOR 204 09'!I23</f>
        <v>2400704</v>
      </c>
      <c r="J23" s="92">
        <f t="shared" si="0"/>
        <v>2409381</v>
      </c>
    </row>
    <row r="24" spans="1:10" ht="16.5" customHeight="1">
      <c r="A24" s="22" t="s">
        <v>27</v>
      </c>
      <c r="B24" s="68">
        <v>172</v>
      </c>
      <c r="C24" s="97">
        <f>'SOR 1 09'!C24+'SOR 204 09'!C24</f>
        <v>0</v>
      </c>
      <c r="D24" s="89">
        <f>'SOR 1 09'!D24+'SOR 204 09'!D24</f>
        <v>105</v>
      </c>
      <c r="E24" s="89">
        <f>'SOR 1 09'!E24+'SOR 204 09'!E24</f>
        <v>57</v>
      </c>
      <c r="F24" s="89">
        <f>'SOR 1 09'!F24+'SOR 204 09'!F24</f>
        <v>38</v>
      </c>
      <c r="G24" s="89">
        <f>'SOR 1 09'!G24+'SOR 204 09'!G24</f>
        <v>2075</v>
      </c>
      <c r="H24" s="89">
        <f>'SOR 1 09'!H24+'SOR 204 09'!H24</f>
        <v>0</v>
      </c>
      <c r="I24" s="24">
        <f>'SOR 1 09'!I24+'SOR 204 09'!I24</f>
        <v>2275</v>
      </c>
      <c r="J24" s="92">
        <f t="shared" si="0"/>
        <v>2275</v>
      </c>
    </row>
    <row r="25" spans="1:10" ht="32.25" customHeight="1">
      <c r="A25" s="88" t="s">
        <v>60</v>
      </c>
      <c r="B25" s="68">
        <v>181</v>
      </c>
      <c r="C25" s="97">
        <f>'SOR 1 09'!C25+'SOR 204 09'!C25</f>
        <v>0</v>
      </c>
      <c r="D25" s="89">
        <f>'SOR 1 09'!D25+'SOR 204 09'!D25</f>
        <v>0</v>
      </c>
      <c r="E25" s="89">
        <f>'SOR 1 09'!E25+'SOR 204 09'!E25</f>
        <v>0</v>
      </c>
      <c r="F25" s="89">
        <f>'SOR 1 09'!F25+'SOR 204 09'!F25</f>
        <v>0</v>
      </c>
      <c r="G25" s="89">
        <f>'SOR 1 09'!G25+'SOR 204 09'!G25</f>
        <v>0</v>
      </c>
      <c r="H25" s="89">
        <f>'SOR 1 09'!H25+'SOR 204 09'!H25</f>
        <v>0</v>
      </c>
      <c r="I25" s="24">
        <f>'SOR 1 09'!I25+'SOR 204 09'!I25</f>
        <v>0</v>
      </c>
      <c r="J25" s="92">
        <f t="shared" si="0"/>
        <v>0</v>
      </c>
    </row>
    <row r="26" spans="1:10" ht="16.5" customHeight="1">
      <c r="A26" s="22" t="s">
        <v>28</v>
      </c>
      <c r="B26" s="68">
        <v>191</v>
      </c>
      <c r="C26" s="97">
        <f>'SOR 1 09'!C26+'SOR 204 09'!C26</f>
        <v>7379</v>
      </c>
      <c r="D26" s="89">
        <f>'SOR 1 09'!D26+'SOR 204 09'!D26</f>
        <v>979464</v>
      </c>
      <c r="E26" s="89">
        <f>'SOR 1 09'!E26+'SOR 204 09'!E26</f>
        <v>22074</v>
      </c>
      <c r="F26" s="89">
        <f>'SOR 1 09'!F26+'SOR 204 09'!F26</f>
        <v>11672</v>
      </c>
      <c r="G26" s="89">
        <f>'SOR 1 09'!G26+'SOR 204 09'!G26</f>
        <v>466872</v>
      </c>
      <c r="H26" s="89">
        <f>'SOR 1 09'!H26+'SOR 204 09'!H26</f>
        <v>1744</v>
      </c>
      <c r="I26" s="24">
        <f>'SOR 1 09'!I26+'SOR 204 09'!I26</f>
        <v>1481826</v>
      </c>
      <c r="J26" s="92">
        <f t="shared" si="0"/>
        <v>1489205</v>
      </c>
    </row>
    <row r="27" spans="1:10" ht="16.5" customHeight="1" thickBot="1">
      <c r="A27" s="28"/>
      <c r="B27" s="70"/>
      <c r="C27" s="98"/>
      <c r="D27" s="99"/>
      <c r="E27" s="100"/>
      <c r="F27" s="100"/>
      <c r="G27" s="100"/>
      <c r="H27" s="100"/>
      <c r="I27" s="31"/>
      <c r="J27" s="32"/>
    </row>
    <row r="28" spans="1:10" ht="16.5" customHeight="1" thickBot="1">
      <c r="A28" s="41" t="s">
        <v>44</v>
      </c>
      <c r="B28" s="71"/>
      <c r="C28" s="72">
        <f aca="true" t="shared" si="1" ref="C28:I28">SUM(C11:C27)</f>
        <v>425262</v>
      </c>
      <c r="D28" s="67">
        <f t="shared" si="1"/>
        <v>18785653</v>
      </c>
      <c r="E28" s="67">
        <f t="shared" si="1"/>
        <v>810552</v>
      </c>
      <c r="F28" s="67">
        <f t="shared" si="1"/>
        <v>379766</v>
      </c>
      <c r="G28" s="67">
        <f t="shared" si="1"/>
        <v>3179980</v>
      </c>
      <c r="H28" s="67">
        <f t="shared" si="1"/>
        <v>8653</v>
      </c>
      <c r="I28" s="72">
        <f t="shared" si="1"/>
        <v>23164604</v>
      </c>
      <c r="J28" s="73">
        <f>SUM(J11:J26)</f>
        <v>23589866</v>
      </c>
    </row>
    <row r="29" spans="1:10" ht="16.5" customHeight="1">
      <c r="A29" s="45"/>
      <c r="B29" s="74"/>
      <c r="C29" s="93"/>
      <c r="D29" s="95"/>
      <c r="E29" s="95"/>
      <c r="F29" s="95"/>
      <c r="G29" s="95"/>
      <c r="H29" s="95"/>
      <c r="I29" s="95" t="s">
        <v>11</v>
      </c>
      <c r="J29" s="101"/>
    </row>
    <row r="30" spans="1:10" ht="16.5" customHeight="1">
      <c r="A30" s="22" t="s">
        <v>30</v>
      </c>
      <c r="B30" s="68">
        <v>311</v>
      </c>
      <c r="C30" s="97">
        <f>'SOR 1 09'!C30+'SOR 204 09'!C30</f>
        <v>37310</v>
      </c>
      <c r="D30" s="89">
        <f>'SOR 1 09'!D30+'SOR 204 09'!D30</f>
        <v>185201</v>
      </c>
      <c r="E30" s="89">
        <f>'SOR 1 09'!E30+'SOR 204 09'!E30</f>
        <v>94472</v>
      </c>
      <c r="F30" s="89">
        <f>'SOR 1 09'!F30+'SOR 204 09'!F30</f>
        <v>64206</v>
      </c>
      <c r="G30" s="89">
        <f>'SOR 1 09'!G30+'SOR 204 09'!G30</f>
        <v>3500</v>
      </c>
      <c r="H30" s="89">
        <f>'SOR 1 09'!H30+'SOR 204 09'!H30</f>
        <v>133</v>
      </c>
      <c r="I30" s="24">
        <f>'SOR 1 09'!I30+'SOR 204 09'!I30</f>
        <v>347512</v>
      </c>
      <c r="J30" s="92">
        <f aca="true" t="shared" si="2" ref="J30:J43">C30+I30</f>
        <v>384822</v>
      </c>
    </row>
    <row r="31" spans="1:10" ht="16.5" customHeight="1">
      <c r="A31" s="22" t="s">
        <v>31</v>
      </c>
      <c r="B31" s="68">
        <v>321</v>
      </c>
      <c r="C31" s="97">
        <f>'SOR 1 09'!C31+'SOR 204 09'!C31</f>
        <v>59</v>
      </c>
      <c r="D31" s="89">
        <f>'SOR 1 09'!D31+'SOR 204 09'!D31</f>
        <v>1751381</v>
      </c>
      <c r="E31" s="89">
        <f>'SOR 1 09'!E31+'SOR 204 09'!E31</f>
        <v>44618</v>
      </c>
      <c r="F31" s="89">
        <f>'SOR 1 09'!F31+'SOR 204 09'!F31</f>
        <v>11898</v>
      </c>
      <c r="G31" s="89">
        <f>'SOR 1 09'!G31+'SOR 204 09'!G31</f>
        <v>750154</v>
      </c>
      <c r="H31" s="89">
        <f>'SOR 1 09'!H31+'SOR 204 09'!H31</f>
        <v>0</v>
      </c>
      <c r="I31" s="24">
        <f>'SOR 1 09'!I31+'SOR 204 09'!I31</f>
        <v>2558051</v>
      </c>
      <c r="J31" s="92">
        <f t="shared" si="2"/>
        <v>2558110</v>
      </c>
    </row>
    <row r="32" spans="1:10" ht="16.5" customHeight="1">
      <c r="A32" s="22" t="s">
        <v>61</v>
      </c>
      <c r="B32" s="68">
        <v>324</v>
      </c>
      <c r="C32" s="97">
        <f>'SOR 1 09'!C32+'SOR 204 09'!C32</f>
        <v>0</v>
      </c>
      <c r="D32" s="89">
        <f>'SOR 1 09'!D32+'SOR 204 09'!D32</f>
        <v>13294</v>
      </c>
      <c r="E32" s="89">
        <f>'SOR 1 09'!E32+'SOR 204 09'!E32</f>
        <v>303</v>
      </c>
      <c r="F32" s="89">
        <f>'SOR 1 09'!F32+'SOR 204 09'!F32</f>
        <v>0</v>
      </c>
      <c r="G32" s="89">
        <f>'SOR 1 09'!G32+'SOR 204 09'!G32</f>
        <v>9056</v>
      </c>
      <c r="H32" s="89">
        <f>'SOR 1 09'!H32+'SOR 204 09'!H32</f>
        <v>0</v>
      </c>
      <c r="I32" s="24">
        <f>'SOR 1 09'!I32+'SOR 204 09'!I32</f>
        <v>22653</v>
      </c>
      <c r="J32" s="92">
        <f t="shared" si="2"/>
        <v>22653</v>
      </c>
    </row>
    <row r="33" spans="1:10" ht="16.5" customHeight="1">
      <c r="A33" s="22" t="s">
        <v>55</v>
      </c>
      <c r="B33" s="68">
        <v>340</v>
      </c>
      <c r="C33" s="97">
        <f>'SOR 1 09'!C33+'SOR 204 09'!C33</f>
        <v>1287</v>
      </c>
      <c r="D33" s="89">
        <f>'SOR 1 09'!D33+'SOR 204 09'!D33</f>
        <v>944710</v>
      </c>
      <c r="E33" s="89">
        <f>'SOR 1 09'!E33+'SOR 204 09'!E33</f>
        <v>56431</v>
      </c>
      <c r="F33" s="89">
        <f>'SOR 1 09'!F33+'SOR 204 09'!F33</f>
        <v>34294</v>
      </c>
      <c r="G33" s="89">
        <f>'SOR 1 09'!G33+'SOR 204 09'!G33</f>
        <v>109326</v>
      </c>
      <c r="H33" s="89">
        <f>'SOR 1 09'!H33+'SOR 204 09'!H33</f>
        <v>13016</v>
      </c>
      <c r="I33" s="24">
        <f>'SOR 1 09'!I33+'SOR 204 09'!I33</f>
        <v>1157777</v>
      </c>
      <c r="J33" s="92">
        <f t="shared" si="2"/>
        <v>1159064</v>
      </c>
    </row>
    <row r="34" spans="1:10" ht="16.5" customHeight="1">
      <c r="A34" s="22" t="s">
        <v>64</v>
      </c>
      <c r="B34" s="68">
        <v>341</v>
      </c>
      <c r="C34" s="97">
        <f>'SOR 1 09'!C34+'SOR 204 09'!C34</f>
        <v>300</v>
      </c>
      <c r="D34" s="89">
        <f>'SOR 1 09'!D34+'SOR 204 09'!D34</f>
        <v>417025</v>
      </c>
      <c r="E34" s="89">
        <f>'SOR 1 09'!E34+'SOR 204 09'!E34</f>
        <v>6861</v>
      </c>
      <c r="F34" s="89">
        <f>'SOR 1 09'!F34+'SOR 204 09'!F34</f>
        <v>26198</v>
      </c>
      <c r="G34" s="89">
        <f>'SOR 1 09'!G34+'SOR 204 09'!G34</f>
        <v>349329</v>
      </c>
      <c r="H34" s="89">
        <f>'SOR 1 09'!H34+'SOR 204 09'!H34</f>
        <v>0</v>
      </c>
      <c r="I34" s="24">
        <f>'SOR 1 09'!I34+'SOR 204 09'!I34</f>
        <v>799413</v>
      </c>
      <c r="J34" s="92">
        <f t="shared" si="2"/>
        <v>799713</v>
      </c>
    </row>
    <row r="35" spans="1:10" ht="16.5" customHeight="1">
      <c r="A35" s="22" t="s">
        <v>32</v>
      </c>
      <c r="B35" s="68">
        <v>342</v>
      </c>
      <c r="C35" s="97">
        <f>'SOR 1 09'!C35+'SOR 204 09'!C35</f>
        <v>412</v>
      </c>
      <c r="D35" s="89">
        <f>'SOR 1 09'!D35+'SOR 204 09'!D35</f>
        <v>9982</v>
      </c>
      <c r="E35" s="89">
        <f>'SOR 1 09'!E35+'SOR 204 09'!E35</f>
        <v>7321</v>
      </c>
      <c r="F35" s="89">
        <f>'SOR 1 09'!F35+'SOR 204 09'!F35</f>
        <v>979</v>
      </c>
      <c r="G35" s="89">
        <f>'SOR 1 09'!G35+'SOR 204 09'!G35</f>
        <v>39777</v>
      </c>
      <c r="H35" s="89">
        <f>'SOR 1 09'!H35+'SOR 204 09'!H35</f>
        <v>0</v>
      </c>
      <c r="I35" s="24">
        <f>'SOR 1 09'!I35+'SOR 204 09'!I35</f>
        <v>58059</v>
      </c>
      <c r="J35" s="92">
        <f t="shared" si="2"/>
        <v>58471</v>
      </c>
    </row>
    <row r="36" spans="1:10" ht="16.5" customHeight="1">
      <c r="A36" s="22" t="s">
        <v>65</v>
      </c>
      <c r="B36" s="68">
        <v>343</v>
      </c>
      <c r="C36" s="97">
        <f>'SOR 1 09'!C36+'SOR 204 09'!C36</f>
        <v>0</v>
      </c>
      <c r="D36" s="89">
        <f>'SOR 1 09'!D36+'SOR 204 09'!D36</f>
        <v>6514</v>
      </c>
      <c r="E36" s="89">
        <f>'SOR 1 09'!E36+'SOR 204 09'!E36</f>
        <v>0</v>
      </c>
      <c r="F36" s="89">
        <f>'SOR 1 09'!F36+'SOR 204 09'!F36</f>
        <v>177</v>
      </c>
      <c r="G36" s="89">
        <f>'SOR 1 09'!G36+'SOR 204 09'!G36</f>
        <v>4779</v>
      </c>
      <c r="H36" s="89">
        <f>'SOR 1 09'!H36+'SOR 204 09'!H36</f>
        <v>0</v>
      </c>
      <c r="I36" s="24">
        <f>'SOR 1 09'!I36+'SOR 204 09'!I36</f>
        <v>11470</v>
      </c>
      <c r="J36" s="92">
        <f t="shared" si="2"/>
        <v>11470</v>
      </c>
    </row>
    <row r="37" spans="1:10" ht="16.5" customHeight="1">
      <c r="A37" s="22" t="s">
        <v>56</v>
      </c>
      <c r="B37" s="68">
        <v>344</v>
      </c>
      <c r="C37" s="97">
        <f>'SOR 1 09'!C37+'SOR 204 09'!C37</f>
        <v>529</v>
      </c>
      <c r="D37" s="89">
        <f>'SOR 1 09'!D37+'SOR 204 09'!D37</f>
        <v>2909857</v>
      </c>
      <c r="E37" s="89">
        <f>'SOR 1 09'!E37+'SOR 204 09'!E37</f>
        <v>16934</v>
      </c>
      <c r="F37" s="89">
        <f>'SOR 1 09'!F37+'SOR 204 09'!F37</f>
        <v>10152</v>
      </c>
      <c r="G37" s="89">
        <f>'SOR 1 09'!G37+'SOR 204 09'!G37</f>
        <v>294437</v>
      </c>
      <c r="H37" s="89">
        <f>'SOR 1 09'!H37+'SOR 204 09'!H37</f>
        <v>15</v>
      </c>
      <c r="I37" s="24">
        <f>'SOR 1 09'!I37+'SOR 204 09'!I37</f>
        <v>3231395</v>
      </c>
      <c r="J37" s="92">
        <f t="shared" si="2"/>
        <v>3231924</v>
      </c>
    </row>
    <row r="38" spans="1:10" ht="16.5" customHeight="1">
      <c r="A38" s="22" t="s">
        <v>33</v>
      </c>
      <c r="B38" s="68">
        <v>351</v>
      </c>
      <c r="C38" s="97">
        <f>'SOR 1 09'!C38+'SOR 204 09'!C38</f>
        <v>2580</v>
      </c>
      <c r="D38" s="89">
        <f>'SOR 1 09'!D38+'SOR 204 09'!D38</f>
        <v>3</v>
      </c>
      <c r="E38" s="89">
        <f>'SOR 1 09'!E38+'SOR 204 09'!E38</f>
        <v>6347</v>
      </c>
      <c r="F38" s="89">
        <f>'SOR 1 09'!F38+'SOR 204 09'!F38</f>
        <v>7848</v>
      </c>
      <c r="G38" s="89">
        <f>'SOR 1 09'!G38+'SOR 204 09'!G38</f>
        <v>392</v>
      </c>
      <c r="H38" s="89">
        <f>'SOR 1 09'!H38+'SOR 204 09'!H38</f>
        <v>0</v>
      </c>
      <c r="I38" s="24">
        <f>'SOR 1 09'!I38+'SOR 204 09'!I38</f>
        <v>14590</v>
      </c>
      <c r="J38" s="92">
        <f t="shared" si="2"/>
        <v>17170</v>
      </c>
    </row>
    <row r="39" spans="1:10" ht="16.5" customHeight="1">
      <c r="A39" s="22" t="s">
        <v>25</v>
      </c>
      <c r="B39" s="68">
        <v>361</v>
      </c>
      <c r="C39" s="97">
        <f>'SOR 1 09'!C39+'SOR 204 09'!C39</f>
        <v>0</v>
      </c>
      <c r="D39" s="89">
        <f>'SOR 1 09'!D39+'SOR 204 09'!D39</f>
        <v>0</v>
      </c>
      <c r="E39" s="89">
        <f>'SOR 1 09'!E39+'SOR 204 09'!E39</f>
        <v>0</v>
      </c>
      <c r="F39" s="89">
        <f>'SOR 1 09'!F39+'SOR 204 09'!F39</f>
        <v>0</v>
      </c>
      <c r="G39" s="89">
        <f>'SOR 1 09'!G39+'SOR 204 09'!G39</f>
        <v>0</v>
      </c>
      <c r="H39" s="89">
        <f>'SOR 1 09'!H39+'SOR 204 09'!H39</f>
        <v>0</v>
      </c>
      <c r="I39" s="24">
        <f>'SOR 1 09'!I39+'SOR 204 09'!I39</f>
        <v>0</v>
      </c>
      <c r="J39" s="92">
        <f t="shared" si="2"/>
        <v>0</v>
      </c>
    </row>
    <row r="40" spans="1:10" ht="16.5" customHeight="1">
      <c r="A40" s="22" t="s">
        <v>26</v>
      </c>
      <c r="B40" s="68">
        <v>371</v>
      </c>
      <c r="C40" s="97">
        <f>'SOR 1 09'!C40+'SOR 204 09'!C40</f>
        <v>5903</v>
      </c>
      <c r="D40" s="89">
        <f>'SOR 1 09'!D40+'SOR 204 09'!D40</f>
        <v>1793424</v>
      </c>
      <c r="E40" s="89">
        <f>'SOR 1 09'!E40+'SOR 204 09'!E40</f>
        <v>23779</v>
      </c>
      <c r="F40" s="89">
        <f>'SOR 1 09'!F40+'SOR 204 09'!F40</f>
        <v>18442</v>
      </c>
      <c r="G40" s="89">
        <f>'SOR 1 09'!G40+'SOR 204 09'!G40</f>
        <v>695083</v>
      </c>
      <c r="H40" s="89">
        <f>'SOR 1 09'!H40+'SOR 204 09'!H40</f>
        <v>451</v>
      </c>
      <c r="I40" s="24">
        <f>'SOR 1 09'!I40+'SOR 204 09'!I40</f>
        <v>2531179</v>
      </c>
      <c r="J40" s="92">
        <f t="shared" si="2"/>
        <v>2537082</v>
      </c>
    </row>
    <row r="41" spans="1:10" ht="16.5" customHeight="1">
      <c r="A41" s="22" t="s">
        <v>34</v>
      </c>
      <c r="B41" s="68">
        <v>372</v>
      </c>
      <c r="C41" s="97">
        <f>'SOR 1 09'!C41+'SOR 204 09'!C41</f>
        <v>135</v>
      </c>
      <c r="D41" s="89">
        <f>'SOR 1 09'!D41+'SOR 204 09'!D41</f>
        <v>0</v>
      </c>
      <c r="E41" s="89">
        <f>'SOR 1 09'!E41+'SOR 204 09'!E41</f>
        <v>1214</v>
      </c>
      <c r="F41" s="89">
        <f>'SOR 1 09'!F41+'SOR 204 09'!F41</f>
        <v>3547</v>
      </c>
      <c r="G41" s="89">
        <f>'SOR 1 09'!G41+'SOR 204 09'!G41</f>
        <v>0</v>
      </c>
      <c r="H41" s="89">
        <f>'SOR 1 09'!H41+'SOR 204 09'!H41</f>
        <v>3</v>
      </c>
      <c r="I41" s="24">
        <f>'SOR 1 09'!I41+'SOR 204 09'!I41</f>
        <v>4764</v>
      </c>
      <c r="J41" s="92">
        <f t="shared" si="2"/>
        <v>4899</v>
      </c>
    </row>
    <row r="42" spans="1:10" ht="16.5" customHeight="1">
      <c r="A42" s="22" t="s">
        <v>35</v>
      </c>
      <c r="B42" s="68">
        <v>381</v>
      </c>
      <c r="C42" s="97">
        <f>'SOR 1 09'!C42+'SOR 204 09'!C42</f>
        <v>0</v>
      </c>
      <c r="D42" s="89">
        <f>'SOR 1 09'!D42+'SOR 204 09'!D42</f>
        <v>0</v>
      </c>
      <c r="E42" s="89">
        <f>'SOR 1 09'!E42+'SOR 204 09'!E42</f>
        <v>0</v>
      </c>
      <c r="F42" s="89">
        <f>'SOR 1 09'!F42+'SOR 204 09'!F42</f>
        <v>0</v>
      </c>
      <c r="G42" s="89">
        <f>'SOR 1 09'!G42+'SOR 204 09'!G42</f>
        <v>0</v>
      </c>
      <c r="H42" s="89">
        <f>'SOR 1 09'!H42+'SOR 204 09'!H42</f>
        <v>0</v>
      </c>
      <c r="I42" s="24">
        <f>'SOR 1 09'!I42+'SOR 204 09'!I42</f>
        <v>0</v>
      </c>
      <c r="J42" s="92">
        <f t="shared" si="2"/>
        <v>0</v>
      </c>
    </row>
    <row r="43" spans="1:10" s="14" customFormat="1" ht="16.5" customHeight="1">
      <c r="A43" s="22" t="s">
        <v>36</v>
      </c>
      <c r="B43" s="68">
        <v>391</v>
      </c>
      <c r="C43" s="97">
        <f>'SOR 1 09'!C43+'SOR 204 09'!C43</f>
        <v>12914</v>
      </c>
      <c r="D43" s="89">
        <f>'SOR 1 09'!D43+'SOR 204 09'!D43</f>
        <v>837717</v>
      </c>
      <c r="E43" s="89">
        <f>'SOR 1 09'!E43+'SOR 204 09'!E43</f>
        <v>2511</v>
      </c>
      <c r="F43" s="89">
        <f>'SOR 1 09'!F43+'SOR 204 09'!F43</f>
        <v>5342</v>
      </c>
      <c r="G43" s="89">
        <f>'SOR 1 09'!G43+'SOR 204 09'!G43</f>
        <v>334679</v>
      </c>
      <c r="H43" s="89">
        <f>'SOR 1 09'!H43+'SOR 204 09'!H43</f>
        <v>20</v>
      </c>
      <c r="I43" s="24">
        <f>'SOR 1 09'!I43+'SOR 204 09'!I43</f>
        <v>1180269</v>
      </c>
      <c r="J43" s="92">
        <f t="shared" si="2"/>
        <v>1193183</v>
      </c>
    </row>
    <row r="44" spans="1:10" ht="13.5" thickBot="1">
      <c r="A44" s="22"/>
      <c r="B44" s="68"/>
      <c r="C44" s="85" t="s">
        <v>11</v>
      </c>
      <c r="D44" s="31" t="s">
        <v>11</v>
      </c>
      <c r="E44" s="31"/>
      <c r="F44" s="31"/>
      <c r="G44" s="31"/>
      <c r="H44" s="31"/>
      <c r="I44" s="31"/>
      <c r="J44" s="32"/>
    </row>
    <row r="45" spans="1:10" ht="13.5" thickBot="1">
      <c r="A45" s="114" t="s">
        <v>37</v>
      </c>
      <c r="B45" s="113"/>
      <c r="C45" s="109">
        <f>SUM(C30:C44)</f>
        <v>61429</v>
      </c>
      <c r="D45" s="109">
        <f aca="true" t="shared" si="3" ref="D45:J45">SUM(D30:D44)</f>
        <v>8869108</v>
      </c>
      <c r="E45" s="109">
        <f t="shared" si="3"/>
        <v>260791</v>
      </c>
      <c r="F45" s="109">
        <f t="shared" si="3"/>
        <v>183083</v>
      </c>
      <c r="G45" s="109">
        <f t="shared" si="3"/>
        <v>2590512</v>
      </c>
      <c r="H45" s="109">
        <f t="shared" si="3"/>
        <v>13638</v>
      </c>
      <c r="I45" s="109">
        <f t="shared" si="3"/>
        <v>11917132</v>
      </c>
      <c r="J45" s="109">
        <f t="shared" si="3"/>
        <v>11978561</v>
      </c>
    </row>
    <row r="46" spans="1:10" s="40" customFormat="1" ht="13.5" thickBot="1">
      <c r="A46" s="110" t="s">
        <v>67</v>
      </c>
      <c r="B46" s="111"/>
      <c r="C46" s="112">
        <f>SUM(C9+C28-C45)</f>
        <v>2090903</v>
      </c>
      <c r="D46" s="112">
        <f aca="true" t="shared" si="4" ref="D46:J46">SUM(D9+D28-D45)</f>
        <v>187195097</v>
      </c>
      <c r="E46" s="112">
        <f t="shared" si="4"/>
        <v>7115274</v>
      </c>
      <c r="F46" s="112">
        <f t="shared" si="4"/>
        <v>1883218</v>
      </c>
      <c r="G46" s="112">
        <f t="shared" si="4"/>
        <v>50382582</v>
      </c>
      <c r="H46" s="112">
        <f t="shared" si="4"/>
        <v>659691</v>
      </c>
      <c r="I46" s="112">
        <f t="shared" si="4"/>
        <v>247235862</v>
      </c>
      <c r="J46" s="112">
        <f t="shared" si="4"/>
        <v>249326765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6.5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6.5" customHeight="1" thickBot="1"/>
    <row r="4" spans="1:10" ht="16.5" customHeight="1">
      <c r="A4" s="34" t="s">
        <v>1</v>
      </c>
      <c r="B4" s="5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6" t="s">
        <v>40</v>
      </c>
    </row>
    <row r="5" spans="1:10" s="14" customFormat="1" ht="16.5" customHeight="1">
      <c r="A5" s="37"/>
      <c r="B5" s="10"/>
      <c r="C5" s="38" t="s">
        <v>10</v>
      </c>
      <c r="D5" s="38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10</v>
      </c>
      <c r="J5" s="39" t="s">
        <v>15</v>
      </c>
    </row>
    <row r="6" spans="1:10" ht="16.5" customHeight="1">
      <c r="A6" s="37"/>
      <c r="C6" s="38" t="s">
        <v>15</v>
      </c>
      <c r="D6" s="38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C7" s="38" t="s">
        <v>11</v>
      </c>
      <c r="D7" s="38"/>
      <c r="E7" s="38"/>
      <c r="F7" s="38" t="s">
        <v>15</v>
      </c>
      <c r="G7" s="38"/>
      <c r="H7" s="38" t="s">
        <v>11</v>
      </c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38"/>
      <c r="D8" s="38"/>
      <c r="E8" s="38"/>
      <c r="F8" s="38"/>
      <c r="G8" s="38"/>
      <c r="H8" s="38"/>
      <c r="I8" s="38"/>
      <c r="J8" s="39"/>
    </row>
    <row r="9" spans="1:10" s="120" customFormat="1" ht="16.5" customHeight="1" thickBot="1">
      <c r="A9" s="17" t="s">
        <v>19</v>
      </c>
      <c r="B9" s="18">
        <v>111</v>
      </c>
      <c r="C9" s="86">
        <v>239865</v>
      </c>
      <c r="D9" s="19">
        <v>14507755</v>
      </c>
      <c r="E9" s="19">
        <v>3237190</v>
      </c>
      <c r="F9" s="19">
        <v>2385881</v>
      </c>
      <c r="G9" s="19">
        <v>2428326</v>
      </c>
      <c r="H9" s="19">
        <v>14084</v>
      </c>
      <c r="I9" s="19">
        <f>SUM(D9:H9)</f>
        <v>22573236</v>
      </c>
      <c r="J9" s="21">
        <f>I9+C9</f>
        <v>22813101</v>
      </c>
    </row>
    <row r="10" spans="1:10" ht="16.5" customHeight="1">
      <c r="A10" s="22"/>
      <c r="B10" s="23"/>
      <c r="C10" s="89"/>
      <c r="D10" s="25"/>
      <c r="E10" s="25"/>
      <c r="F10" s="25"/>
      <c r="G10" s="25"/>
      <c r="H10" s="25"/>
      <c r="I10" s="25" t="s">
        <v>11</v>
      </c>
      <c r="J10" s="27" t="s">
        <v>11</v>
      </c>
    </row>
    <row r="11" spans="1:10" ht="16.5" customHeight="1">
      <c r="A11" s="22" t="s">
        <v>20</v>
      </c>
      <c r="B11" s="23">
        <v>121</v>
      </c>
      <c r="C11" s="89">
        <v>1756</v>
      </c>
      <c r="D11" s="25">
        <v>436748</v>
      </c>
      <c r="E11" s="25">
        <v>57311</v>
      </c>
      <c r="F11" s="25">
        <v>0</v>
      </c>
      <c r="G11" s="25">
        <v>0</v>
      </c>
      <c r="H11" s="25">
        <v>0</v>
      </c>
      <c r="I11" s="25">
        <f aca="true" t="shared" si="0" ref="I11:I45">SUM(D11:H11)</f>
        <v>494059</v>
      </c>
      <c r="J11" s="27">
        <f aca="true" t="shared" si="1" ref="J11:J47">I11+C11</f>
        <v>495815</v>
      </c>
    </row>
    <row r="12" spans="1:10" ht="16.5" customHeight="1">
      <c r="A12" s="22" t="s">
        <v>21</v>
      </c>
      <c r="B12" s="23">
        <v>122</v>
      </c>
      <c r="C12" s="89">
        <v>29125</v>
      </c>
      <c r="D12" s="25">
        <v>42459</v>
      </c>
      <c r="E12" s="25">
        <v>217290</v>
      </c>
      <c r="F12" s="25">
        <v>206878</v>
      </c>
      <c r="G12" s="25">
        <v>0</v>
      </c>
      <c r="H12" s="25">
        <v>39</v>
      </c>
      <c r="I12" s="25">
        <f t="shared" si="0"/>
        <v>466666</v>
      </c>
      <c r="J12" s="27">
        <f t="shared" si="1"/>
        <v>495791</v>
      </c>
    </row>
    <row r="13" spans="1:10" ht="16.5" customHeight="1">
      <c r="A13" s="22" t="s">
        <v>52</v>
      </c>
      <c r="B13" s="23">
        <v>123</v>
      </c>
      <c r="C13" s="89">
        <v>0</v>
      </c>
      <c r="D13" s="25">
        <v>282</v>
      </c>
      <c r="E13" s="25">
        <v>39</v>
      </c>
      <c r="F13" s="25">
        <v>943</v>
      </c>
      <c r="G13" s="25">
        <v>0</v>
      </c>
      <c r="H13" s="25">
        <v>55</v>
      </c>
      <c r="I13" s="25">
        <f t="shared" si="0"/>
        <v>1319</v>
      </c>
      <c r="J13" s="27">
        <f t="shared" si="1"/>
        <v>1319</v>
      </c>
    </row>
    <row r="14" spans="1:10" ht="16.5" customHeight="1">
      <c r="A14" s="22" t="s">
        <v>59</v>
      </c>
      <c r="B14" s="23">
        <v>124</v>
      </c>
      <c r="C14" s="89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0"/>
        <v>0</v>
      </c>
      <c r="J14" s="27">
        <f t="shared" si="1"/>
        <v>0</v>
      </c>
    </row>
    <row r="15" spans="1:10" ht="16.5" customHeight="1">
      <c r="A15" s="22" t="s">
        <v>22</v>
      </c>
      <c r="B15" s="23">
        <v>131</v>
      </c>
      <c r="C15" s="89">
        <v>2165</v>
      </c>
      <c r="D15" s="25">
        <v>540667</v>
      </c>
      <c r="E15" s="25">
        <v>4263</v>
      </c>
      <c r="F15" s="25">
        <v>0</v>
      </c>
      <c r="G15" s="25">
        <v>0</v>
      </c>
      <c r="H15" s="25">
        <v>0</v>
      </c>
      <c r="I15" s="25">
        <f t="shared" si="0"/>
        <v>544930</v>
      </c>
      <c r="J15" s="27">
        <f t="shared" si="1"/>
        <v>547095</v>
      </c>
    </row>
    <row r="16" spans="1:10" ht="16.5" customHeight="1">
      <c r="A16" s="22" t="s">
        <v>53</v>
      </c>
      <c r="B16" s="23">
        <v>140</v>
      </c>
      <c r="C16" s="89">
        <v>513</v>
      </c>
      <c r="D16" s="25">
        <v>297614</v>
      </c>
      <c r="E16" s="25">
        <v>101277</v>
      </c>
      <c r="F16" s="25">
        <v>15556</v>
      </c>
      <c r="G16" s="25">
        <v>93878</v>
      </c>
      <c r="H16" s="25">
        <v>0</v>
      </c>
      <c r="I16" s="25">
        <f t="shared" si="0"/>
        <v>508325</v>
      </c>
      <c r="J16" s="27">
        <f t="shared" si="1"/>
        <v>508838</v>
      </c>
    </row>
    <row r="17" spans="1:10" ht="16.5" customHeight="1">
      <c r="A17" s="22" t="s">
        <v>62</v>
      </c>
      <c r="B17" s="23">
        <v>141</v>
      </c>
      <c r="C17" s="89">
        <v>0</v>
      </c>
      <c r="D17" s="25">
        <v>240165</v>
      </c>
      <c r="E17" s="25">
        <v>2495</v>
      </c>
      <c r="F17" s="25">
        <v>217</v>
      </c>
      <c r="G17" s="25">
        <v>33808</v>
      </c>
      <c r="H17" s="25">
        <v>0</v>
      </c>
      <c r="I17" s="25">
        <f t="shared" si="0"/>
        <v>276685</v>
      </c>
      <c r="J17" s="27">
        <f t="shared" si="1"/>
        <v>276685</v>
      </c>
    </row>
    <row r="18" spans="1:10" ht="16.5" customHeight="1">
      <c r="A18" s="22" t="s">
        <v>23</v>
      </c>
      <c r="B18" s="23">
        <v>142</v>
      </c>
      <c r="C18" s="89">
        <v>0</v>
      </c>
      <c r="D18" s="25">
        <v>115</v>
      </c>
      <c r="E18" s="25">
        <v>0</v>
      </c>
      <c r="F18" s="25">
        <v>141</v>
      </c>
      <c r="G18" s="25">
        <v>0</v>
      </c>
      <c r="H18" s="25">
        <v>0</v>
      </c>
      <c r="I18" s="25">
        <f t="shared" si="0"/>
        <v>256</v>
      </c>
      <c r="J18" s="27">
        <f t="shared" si="1"/>
        <v>256</v>
      </c>
    </row>
    <row r="19" spans="1:10" ht="16.5" customHeight="1">
      <c r="A19" s="22" t="s">
        <v>63</v>
      </c>
      <c r="B19" s="23">
        <v>143</v>
      </c>
      <c r="C19" s="89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0"/>
        <v>0</v>
      </c>
      <c r="J19" s="27">
        <f t="shared" si="1"/>
        <v>0</v>
      </c>
    </row>
    <row r="20" spans="1:10" ht="16.5" customHeight="1">
      <c r="A20" s="22" t="s">
        <v>54</v>
      </c>
      <c r="B20" s="23">
        <v>144</v>
      </c>
      <c r="C20" s="89">
        <v>0</v>
      </c>
      <c r="D20" s="25">
        <v>96021</v>
      </c>
      <c r="E20" s="25">
        <v>8476</v>
      </c>
      <c r="F20" s="25">
        <v>0</v>
      </c>
      <c r="G20" s="25">
        <v>294</v>
      </c>
      <c r="H20" s="25">
        <v>196</v>
      </c>
      <c r="I20" s="25">
        <f t="shared" si="0"/>
        <v>104987</v>
      </c>
      <c r="J20" s="27">
        <f t="shared" si="1"/>
        <v>104987</v>
      </c>
    </row>
    <row r="21" spans="1:10" ht="16.5" customHeight="1">
      <c r="A21" s="22" t="s">
        <v>24</v>
      </c>
      <c r="B21" s="23">
        <v>151</v>
      </c>
      <c r="C21" s="89">
        <v>39</v>
      </c>
      <c r="D21" s="25">
        <v>0</v>
      </c>
      <c r="E21" s="25">
        <v>2546</v>
      </c>
      <c r="F21" s="25">
        <v>5997</v>
      </c>
      <c r="G21" s="25">
        <v>0</v>
      </c>
      <c r="H21" s="25">
        <v>3</v>
      </c>
      <c r="I21" s="25">
        <f t="shared" si="0"/>
        <v>8546</v>
      </c>
      <c r="J21" s="27">
        <f t="shared" si="1"/>
        <v>8585</v>
      </c>
    </row>
    <row r="22" spans="1:10" ht="16.5" customHeight="1">
      <c r="A22" s="22" t="s">
        <v>25</v>
      </c>
      <c r="B22" s="23">
        <v>161</v>
      </c>
      <c r="C22" s="89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7">
        <f t="shared" si="1"/>
        <v>0</v>
      </c>
    </row>
    <row r="23" spans="1:10" s="14" customFormat="1" ht="16.5" customHeight="1">
      <c r="A23" s="22" t="s">
        <v>26</v>
      </c>
      <c r="B23" s="23">
        <v>171</v>
      </c>
      <c r="C23" s="89">
        <v>826</v>
      </c>
      <c r="D23" s="25">
        <v>639349</v>
      </c>
      <c r="E23" s="25">
        <v>10366</v>
      </c>
      <c r="F23" s="25">
        <v>13918</v>
      </c>
      <c r="G23" s="25">
        <v>68672</v>
      </c>
      <c r="H23" s="25">
        <v>593</v>
      </c>
      <c r="I23" s="25">
        <f t="shared" si="0"/>
        <v>732898</v>
      </c>
      <c r="J23" s="27">
        <f t="shared" si="1"/>
        <v>733724</v>
      </c>
    </row>
    <row r="24" spans="1:10" ht="16.5" customHeight="1">
      <c r="A24" s="22" t="s">
        <v>27</v>
      </c>
      <c r="B24" s="23">
        <v>172</v>
      </c>
      <c r="C24" s="89">
        <v>1</v>
      </c>
      <c r="D24" s="25">
        <v>0</v>
      </c>
      <c r="E24" s="25">
        <v>140</v>
      </c>
      <c r="F24" s="25">
        <v>496</v>
      </c>
      <c r="G24" s="25">
        <v>0</v>
      </c>
      <c r="H24" s="25">
        <v>0</v>
      </c>
      <c r="I24" s="25">
        <f t="shared" si="0"/>
        <v>636</v>
      </c>
      <c r="J24" s="27">
        <f t="shared" si="1"/>
        <v>637</v>
      </c>
    </row>
    <row r="25" spans="1:10" ht="27.75" customHeight="1">
      <c r="A25" s="88" t="s">
        <v>60</v>
      </c>
      <c r="B25" s="23">
        <v>181</v>
      </c>
      <c r="C25" s="89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0"/>
        <v>0</v>
      </c>
      <c r="J25" s="27">
        <f t="shared" si="1"/>
        <v>0</v>
      </c>
    </row>
    <row r="26" spans="1:10" ht="16.5" customHeight="1">
      <c r="A26" s="22" t="s">
        <v>28</v>
      </c>
      <c r="B26" s="23">
        <v>191</v>
      </c>
      <c r="C26" s="89">
        <v>495</v>
      </c>
      <c r="D26" s="25">
        <v>14301</v>
      </c>
      <c r="E26" s="25">
        <v>5504</v>
      </c>
      <c r="F26" s="25">
        <v>4115</v>
      </c>
      <c r="G26" s="25">
        <v>1703</v>
      </c>
      <c r="H26" s="25">
        <v>608</v>
      </c>
      <c r="I26" s="25">
        <f t="shared" si="0"/>
        <v>26231</v>
      </c>
      <c r="J26" s="27">
        <f t="shared" si="1"/>
        <v>26726</v>
      </c>
    </row>
    <row r="27" spans="1:10" ht="16.5" customHeight="1" thickBot="1">
      <c r="A27" s="22"/>
      <c r="B27" s="23"/>
      <c r="C27" s="24"/>
      <c r="D27" s="25"/>
      <c r="E27" s="25"/>
      <c r="F27" s="25"/>
      <c r="G27" s="25"/>
      <c r="H27" s="25" t="s">
        <v>11</v>
      </c>
      <c r="I27" s="25" t="s">
        <v>11</v>
      </c>
      <c r="J27" s="27" t="s">
        <v>11</v>
      </c>
    </row>
    <row r="28" spans="1:10" ht="16.5" customHeight="1" thickBot="1">
      <c r="A28" s="17" t="s">
        <v>44</v>
      </c>
      <c r="B28" s="18"/>
      <c r="C28" s="19">
        <f aca="true" t="shared" si="2" ref="C28:H28">SUM(C11:C27)</f>
        <v>34920</v>
      </c>
      <c r="D28" s="19">
        <f t="shared" si="2"/>
        <v>2307721</v>
      </c>
      <c r="E28" s="19">
        <f t="shared" si="2"/>
        <v>409707</v>
      </c>
      <c r="F28" s="19">
        <f t="shared" si="2"/>
        <v>248261</v>
      </c>
      <c r="G28" s="19">
        <f t="shared" si="2"/>
        <v>198355</v>
      </c>
      <c r="H28" s="19">
        <f t="shared" si="2"/>
        <v>1494</v>
      </c>
      <c r="I28" s="19">
        <f t="shared" si="0"/>
        <v>3165538</v>
      </c>
      <c r="J28" s="21">
        <f t="shared" si="1"/>
        <v>3200458</v>
      </c>
    </row>
    <row r="29" spans="1:10" ht="16.5" customHeight="1">
      <c r="A29" s="22"/>
      <c r="B29" s="23"/>
      <c r="C29" s="24"/>
      <c r="D29" s="25"/>
      <c r="E29" s="25"/>
      <c r="F29" s="25"/>
      <c r="G29" s="25"/>
      <c r="H29" s="25" t="s">
        <v>11</v>
      </c>
      <c r="I29" s="25" t="s">
        <v>11</v>
      </c>
      <c r="J29" s="27" t="s">
        <v>11</v>
      </c>
    </row>
    <row r="30" spans="1:10" ht="16.5" customHeight="1">
      <c r="A30" s="22" t="s">
        <v>30</v>
      </c>
      <c r="B30" s="23">
        <v>311</v>
      </c>
      <c r="C30" s="89">
        <v>3702</v>
      </c>
      <c r="D30" s="25">
        <v>2015</v>
      </c>
      <c r="E30" s="25">
        <v>88804</v>
      </c>
      <c r="F30" s="25">
        <v>88699</v>
      </c>
      <c r="G30" s="25">
        <v>0</v>
      </c>
      <c r="H30" s="25">
        <v>537</v>
      </c>
      <c r="I30" s="25">
        <f t="shared" si="0"/>
        <v>180055</v>
      </c>
      <c r="J30" s="27">
        <f t="shared" si="1"/>
        <v>183757</v>
      </c>
    </row>
    <row r="31" spans="1:10" ht="16.5" customHeight="1">
      <c r="A31" s="22" t="s">
        <v>31</v>
      </c>
      <c r="B31" s="23">
        <v>321</v>
      </c>
      <c r="C31" s="89">
        <v>0</v>
      </c>
      <c r="D31" s="25">
        <v>110</v>
      </c>
      <c r="E31" s="25">
        <v>33656</v>
      </c>
      <c r="F31" s="25">
        <v>905</v>
      </c>
      <c r="G31" s="25">
        <v>36</v>
      </c>
      <c r="H31" s="25">
        <v>0</v>
      </c>
      <c r="I31" s="25">
        <f t="shared" si="0"/>
        <v>34707</v>
      </c>
      <c r="J31" s="27">
        <f t="shared" si="1"/>
        <v>34707</v>
      </c>
    </row>
    <row r="32" spans="1:10" ht="16.5" customHeight="1">
      <c r="A32" s="22" t="s">
        <v>61</v>
      </c>
      <c r="B32" s="23">
        <v>324</v>
      </c>
      <c r="C32" s="89">
        <v>0</v>
      </c>
      <c r="D32" s="25">
        <v>0</v>
      </c>
      <c r="E32" s="25">
        <v>0</v>
      </c>
      <c r="F32" s="25">
        <v>1909</v>
      </c>
      <c r="G32" s="25">
        <v>0</v>
      </c>
      <c r="H32" s="25">
        <v>0</v>
      </c>
      <c r="I32" s="25">
        <f t="shared" si="0"/>
        <v>1909</v>
      </c>
      <c r="J32" s="27">
        <f t="shared" si="1"/>
        <v>1909</v>
      </c>
    </row>
    <row r="33" spans="1:10" ht="16.5" customHeight="1">
      <c r="A33" s="22" t="s">
        <v>55</v>
      </c>
      <c r="B33" s="23">
        <v>340</v>
      </c>
      <c r="C33" s="89">
        <v>28</v>
      </c>
      <c r="D33" s="25">
        <v>1711</v>
      </c>
      <c r="E33" s="25">
        <v>4849</v>
      </c>
      <c r="F33" s="25">
        <v>237</v>
      </c>
      <c r="G33" s="25">
        <v>8318</v>
      </c>
      <c r="H33" s="25">
        <v>0</v>
      </c>
      <c r="I33" s="25">
        <f t="shared" si="0"/>
        <v>15115</v>
      </c>
      <c r="J33" s="27">
        <f t="shared" si="1"/>
        <v>15143</v>
      </c>
    </row>
    <row r="34" spans="1:10" ht="16.5" customHeight="1">
      <c r="A34" s="22" t="s">
        <v>64</v>
      </c>
      <c r="B34" s="23">
        <v>341</v>
      </c>
      <c r="C34" s="89">
        <v>0</v>
      </c>
      <c r="D34" s="25">
        <v>94980</v>
      </c>
      <c r="E34" s="25">
        <v>73</v>
      </c>
      <c r="F34" s="25">
        <v>0</v>
      </c>
      <c r="G34" s="25">
        <v>21252</v>
      </c>
      <c r="H34" s="25">
        <v>0</v>
      </c>
      <c r="I34" s="25">
        <f t="shared" si="0"/>
        <v>116305</v>
      </c>
      <c r="J34" s="27">
        <f t="shared" si="1"/>
        <v>116305</v>
      </c>
    </row>
    <row r="35" spans="1:10" ht="16.5" customHeight="1">
      <c r="A35" s="22" t="s">
        <v>32</v>
      </c>
      <c r="B35" s="23">
        <v>342</v>
      </c>
      <c r="C35" s="89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f t="shared" si="0"/>
        <v>0</v>
      </c>
      <c r="J35" s="27">
        <f t="shared" si="1"/>
        <v>0</v>
      </c>
    </row>
    <row r="36" spans="1:10" ht="16.5" customHeight="1">
      <c r="A36" s="22" t="s">
        <v>65</v>
      </c>
      <c r="B36" s="23">
        <v>343</v>
      </c>
      <c r="C36" s="89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0"/>
        <v>0</v>
      </c>
      <c r="J36" s="27">
        <f t="shared" si="1"/>
        <v>0</v>
      </c>
    </row>
    <row r="37" spans="1:10" ht="16.5" customHeight="1">
      <c r="A37" s="22" t="s">
        <v>56</v>
      </c>
      <c r="B37" s="23">
        <v>344</v>
      </c>
      <c r="C37" s="89">
        <v>0</v>
      </c>
      <c r="D37" s="25">
        <v>878</v>
      </c>
      <c r="E37" s="25">
        <v>69</v>
      </c>
      <c r="F37" s="25">
        <v>127</v>
      </c>
      <c r="G37" s="25">
        <v>1039</v>
      </c>
      <c r="H37" s="25">
        <v>0</v>
      </c>
      <c r="I37" s="25">
        <f t="shared" si="0"/>
        <v>2113</v>
      </c>
      <c r="J37" s="27">
        <f t="shared" si="1"/>
        <v>2113</v>
      </c>
    </row>
    <row r="38" spans="1:10" ht="16.5" customHeight="1">
      <c r="A38" s="22" t="s">
        <v>33</v>
      </c>
      <c r="B38" s="23">
        <v>351</v>
      </c>
      <c r="C38" s="89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7">
        <f t="shared" si="1"/>
        <v>0</v>
      </c>
    </row>
    <row r="39" spans="1:10" ht="16.5" customHeight="1">
      <c r="A39" s="22" t="s">
        <v>25</v>
      </c>
      <c r="B39" s="23">
        <v>361</v>
      </c>
      <c r="C39" s="89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0"/>
        <v>0</v>
      </c>
      <c r="J39" s="27">
        <f t="shared" si="1"/>
        <v>0</v>
      </c>
    </row>
    <row r="40" spans="1:10" ht="16.5" customHeight="1">
      <c r="A40" s="22" t="s">
        <v>26</v>
      </c>
      <c r="B40" s="23">
        <v>371</v>
      </c>
      <c r="C40" s="89">
        <v>1705</v>
      </c>
      <c r="D40" s="25">
        <v>632835</v>
      </c>
      <c r="E40" s="25">
        <v>17871</v>
      </c>
      <c r="F40" s="25">
        <v>42030</v>
      </c>
      <c r="G40" s="25">
        <v>64223</v>
      </c>
      <c r="H40" s="25">
        <v>166</v>
      </c>
      <c r="I40" s="25">
        <f t="shared" si="0"/>
        <v>757125</v>
      </c>
      <c r="J40" s="27">
        <f t="shared" si="1"/>
        <v>758830</v>
      </c>
    </row>
    <row r="41" spans="1:10" s="14" customFormat="1" ht="16.5" customHeight="1">
      <c r="A41" s="22" t="s">
        <v>34</v>
      </c>
      <c r="B41" s="23">
        <v>372</v>
      </c>
      <c r="C41" s="89">
        <v>5</v>
      </c>
      <c r="D41" s="25">
        <v>0</v>
      </c>
      <c r="E41" s="25">
        <v>942</v>
      </c>
      <c r="F41" s="25">
        <v>335</v>
      </c>
      <c r="G41" s="25">
        <v>0</v>
      </c>
      <c r="H41" s="25">
        <v>0</v>
      </c>
      <c r="I41" s="25">
        <f t="shared" si="0"/>
        <v>1277</v>
      </c>
      <c r="J41" s="27">
        <f t="shared" si="1"/>
        <v>1282</v>
      </c>
    </row>
    <row r="42" spans="1:10" ht="16.5" customHeight="1">
      <c r="A42" s="22" t="s">
        <v>35</v>
      </c>
      <c r="B42" s="23">
        <v>381</v>
      </c>
      <c r="C42" s="89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0"/>
        <v>0</v>
      </c>
      <c r="J42" s="27">
        <f t="shared" si="1"/>
        <v>0</v>
      </c>
    </row>
    <row r="43" spans="1:10" s="14" customFormat="1" ht="16.5" customHeight="1">
      <c r="A43" s="22" t="s">
        <v>36</v>
      </c>
      <c r="B43" s="23">
        <v>391</v>
      </c>
      <c r="C43" s="89">
        <v>680</v>
      </c>
      <c r="D43" s="25">
        <v>3296</v>
      </c>
      <c r="E43" s="25">
        <v>14904</v>
      </c>
      <c r="F43" s="25">
        <v>9459</v>
      </c>
      <c r="G43" s="25">
        <v>0</v>
      </c>
      <c r="H43" s="25">
        <v>0</v>
      </c>
      <c r="I43" s="25">
        <f t="shared" si="0"/>
        <v>27659</v>
      </c>
      <c r="J43" s="27">
        <f t="shared" si="1"/>
        <v>28339</v>
      </c>
    </row>
    <row r="44" spans="1:10" ht="16.5" customHeight="1" thickBot="1">
      <c r="A44" s="22"/>
      <c r="B44" s="23"/>
      <c r="C44" s="24"/>
      <c r="D44" s="25"/>
      <c r="E44" s="25"/>
      <c r="F44" s="25"/>
      <c r="G44" s="25"/>
      <c r="H44" s="25" t="s">
        <v>11</v>
      </c>
      <c r="I44" s="25" t="s">
        <v>11</v>
      </c>
      <c r="J44" s="27" t="s">
        <v>11</v>
      </c>
    </row>
    <row r="45" spans="1:10" ht="13.5" thickBot="1">
      <c r="A45" s="17" t="s">
        <v>37</v>
      </c>
      <c r="B45" s="18"/>
      <c r="C45" s="19">
        <f aca="true" t="shared" si="3" ref="C45:H45">SUM(C30:C44)</f>
        <v>6120</v>
      </c>
      <c r="D45" s="19">
        <f t="shared" si="3"/>
        <v>735825</v>
      </c>
      <c r="E45" s="19">
        <f t="shared" si="3"/>
        <v>161168</v>
      </c>
      <c r="F45" s="19">
        <f t="shared" si="3"/>
        <v>143701</v>
      </c>
      <c r="G45" s="19">
        <f t="shared" si="3"/>
        <v>94868</v>
      </c>
      <c r="H45" s="19">
        <f t="shared" si="3"/>
        <v>703</v>
      </c>
      <c r="I45" s="19">
        <f t="shared" si="0"/>
        <v>1136265</v>
      </c>
      <c r="J45" s="21">
        <f t="shared" si="1"/>
        <v>1142385</v>
      </c>
    </row>
    <row r="46" spans="1:10" ht="13.5" thickBot="1">
      <c r="A46" s="22"/>
      <c r="B46" s="23"/>
      <c r="C46" s="24"/>
      <c r="D46" s="25"/>
      <c r="E46" s="25"/>
      <c r="F46" s="25"/>
      <c r="G46" s="25"/>
      <c r="H46" s="25" t="s">
        <v>11</v>
      </c>
      <c r="I46" s="25" t="s">
        <v>11</v>
      </c>
      <c r="J46" s="27" t="s">
        <v>11</v>
      </c>
    </row>
    <row r="47" spans="1:10" ht="13.5" thickBot="1">
      <c r="A47" s="17" t="s">
        <v>67</v>
      </c>
      <c r="B47" s="18"/>
      <c r="C47" s="19">
        <f aca="true" t="shared" si="4" ref="C47:I47">C9+C28-C45</f>
        <v>268665</v>
      </c>
      <c r="D47" s="19">
        <f t="shared" si="4"/>
        <v>16079651</v>
      </c>
      <c r="E47" s="19">
        <f t="shared" si="4"/>
        <v>3485729</v>
      </c>
      <c r="F47" s="19">
        <f t="shared" si="4"/>
        <v>2490441</v>
      </c>
      <c r="G47" s="19">
        <f t="shared" si="4"/>
        <v>2531813</v>
      </c>
      <c r="H47" s="19">
        <f t="shared" si="4"/>
        <v>14875</v>
      </c>
      <c r="I47" s="19">
        <f t="shared" si="4"/>
        <v>24602509</v>
      </c>
      <c r="J47" s="21">
        <f t="shared" si="1"/>
        <v>24871174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6.5" customHeight="1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6.5" customHeight="1" thickBot="1"/>
    <row r="4" spans="1:10" ht="16.5" customHeight="1">
      <c r="A4" s="34" t="s">
        <v>1</v>
      </c>
      <c r="B4" s="5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48</v>
      </c>
      <c r="J4" s="36" t="s">
        <v>40</v>
      </c>
    </row>
    <row r="5" spans="1:10" s="14" customFormat="1" ht="16.5" customHeight="1">
      <c r="A5" s="37"/>
      <c r="B5" s="10"/>
      <c r="C5" s="38" t="s">
        <v>10</v>
      </c>
      <c r="D5" s="38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10</v>
      </c>
      <c r="J5" s="39" t="s">
        <v>15</v>
      </c>
    </row>
    <row r="6" spans="1:10" ht="16.5" customHeight="1">
      <c r="A6" s="37"/>
      <c r="B6" s="78"/>
      <c r="C6" s="38" t="s">
        <v>15</v>
      </c>
      <c r="D6" s="38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B7" s="38"/>
      <c r="C7" s="38" t="s">
        <v>11</v>
      </c>
      <c r="D7" s="38"/>
      <c r="E7" s="38"/>
      <c r="F7" s="38" t="s">
        <v>15</v>
      </c>
      <c r="G7" s="38"/>
      <c r="H7" s="38" t="s">
        <v>11</v>
      </c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38"/>
      <c r="D8" s="38"/>
      <c r="E8" s="38"/>
      <c r="F8" s="38"/>
      <c r="G8" s="38"/>
      <c r="H8" s="38"/>
      <c r="I8" s="38"/>
      <c r="J8" s="39"/>
    </row>
    <row r="9" spans="1:10" ht="16.5" customHeight="1" thickBot="1">
      <c r="A9" s="17" t="s">
        <v>19</v>
      </c>
      <c r="B9" s="18">
        <v>111</v>
      </c>
      <c r="C9" s="19">
        <v>53973</v>
      </c>
      <c r="D9" s="19">
        <v>2103655</v>
      </c>
      <c r="E9" s="19">
        <v>1140129</v>
      </c>
      <c r="F9" s="19">
        <v>1831688</v>
      </c>
      <c r="G9" s="19">
        <v>444419</v>
      </c>
      <c r="H9" s="19">
        <v>4902</v>
      </c>
      <c r="I9" s="19">
        <f>SUM(D9:H9)</f>
        <v>5524793</v>
      </c>
      <c r="J9" s="21">
        <f>I9+C9</f>
        <v>5578766</v>
      </c>
    </row>
    <row r="10" spans="1:10" ht="16.5" customHeight="1">
      <c r="A10" s="22"/>
      <c r="B10" s="23"/>
      <c r="C10" s="24" t="s">
        <v>11</v>
      </c>
      <c r="D10" s="25"/>
      <c r="E10" s="25"/>
      <c r="F10" s="25"/>
      <c r="G10" s="25"/>
      <c r="H10" s="25" t="s">
        <v>11</v>
      </c>
      <c r="I10" s="25" t="s">
        <v>11</v>
      </c>
      <c r="J10" s="27" t="s">
        <v>11</v>
      </c>
    </row>
    <row r="11" spans="1:10" ht="16.5" customHeight="1">
      <c r="A11" s="22" t="s">
        <v>20</v>
      </c>
      <c r="B11" s="23">
        <v>121</v>
      </c>
      <c r="C11" s="89">
        <v>0</v>
      </c>
      <c r="D11" s="25">
        <v>5320</v>
      </c>
      <c r="E11" s="25">
        <v>0</v>
      </c>
      <c r="F11" s="25">
        <v>0</v>
      </c>
      <c r="G11" s="25">
        <v>0</v>
      </c>
      <c r="H11" s="25">
        <v>0</v>
      </c>
      <c r="I11" s="25">
        <f>SUM(D11:H11)</f>
        <v>5320</v>
      </c>
      <c r="J11" s="27">
        <f aca="true" t="shared" si="0" ref="J11:J47">I11+C11</f>
        <v>5320</v>
      </c>
    </row>
    <row r="12" spans="1:10" ht="16.5" customHeight="1">
      <c r="A12" s="22" t="s">
        <v>21</v>
      </c>
      <c r="B12" s="23">
        <v>122</v>
      </c>
      <c r="C12" s="89">
        <v>7274</v>
      </c>
      <c r="D12" s="25">
        <v>584</v>
      </c>
      <c r="E12" s="25">
        <v>64819</v>
      </c>
      <c r="F12" s="25">
        <v>217078</v>
      </c>
      <c r="G12" s="25">
        <v>0</v>
      </c>
      <c r="H12" s="25">
        <v>0</v>
      </c>
      <c r="I12" s="25">
        <f aca="true" t="shared" si="1" ref="I12:I26">SUM(D12:H12)</f>
        <v>282481</v>
      </c>
      <c r="J12" s="27">
        <f t="shared" si="0"/>
        <v>289755</v>
      </c>
    </row>
    <row r="13" spans="1:10" ht="16.5" customHeight="1">
      <c r="A13" s="22" t="s">
        <v>52</v>
      </c>
      <c r="B13" s="23">
        <v>123</v>
      </c>
      <c r="C13" s="89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f t="shared" si="1"/>
        <v>0</v>
      </c>
      <c r="J13" s="27">
        <f t="shared" si="0"/>
        <v>0</v>
      </c>
    </row>
    <row r="14" spans="1:10" ht="16.5" customHeight="1">
      <c r="A14" s="22" t="s">
        <v>59</v>
      </c>
      <c r="B14" s="23">
        <v>124</v>
      </c>
      <c r="C14" s="89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f t="shared" si="1"/>
        <v>0</v>
      </c>
      <c r="J14" s="27">
        <f t="shared" si="0"/>
        <v>0</v>
      </c>
    </row>
    <row r="15" spans="1:10" ht="16.5" customHeight="1">
      <c r="A15" s="22" t="s">
        <v>22</v>
      </c>
      <c r="B15" s="23">
        <v>131</v>
      </c>
      <c r="C15" s="89">
        <v>146</v>
      </c>
      <c r="D15" s="25">
        <v>24398</v>
      </c>
      <c r="E15" s="25">
        <v>101</v>
      </c>
      <c r="F15" s="25">
        <v>0</v>
      </c>
      <c r="G15" s="25">
        <v>0</v>
      </c>
      <c r="H15" s="25">
        <v>0</v>
      </c>
      <c r="I15" s="25">
        <f t="shared" si="1"/>
        <v>24499</v>
      </c>
      <c r="J15" s="27">
        <f t="shared" si="0"/>
        <v>24645</v>
      </c>
    </row>
    <row r="16" spans="1:10" ht="16.5" customHeight="1">
      <c r="A16" s="22" t="s">
        <v>53</v>
      </c>
      <c r="B16" s="23">
        <v>140</v>
      </c>
      <c r="C16" s="89">
        <v>0</v>
      </c>
      <c r="D16" s="25">
        <v>0</v>
      </c>
      <c r="E16" s="25">
        <v>1857</v>
      </c>
      <c r="F16" s="25">
        <v>363</v>
      </c>
      <c r="G16" s="25">
        <v>0</v>
      </c>
      <c r="H16" s="25">
        <v>0</v>
      </c>
      <c r="I16" s="25">
        <f t="shared" si="1"/>
        <v>2220</v>
      </c>
      <c r="J16" s="27">
        <f t="shared" si="0"/>
        <v>2220</v>
      </c>
    </row>
    <row r="17" spans="1:10" ht="16.5" customHeight="1">
      <c r="A17" s="22" t="s">
        <v>62</v>
      </c>
      <c r="B17" s="23">
        <v>141</v>
      </c>
      <c r="C17" s="89">
        <v>1098</v>
      </c>
      <c r="D17" s="25">
        <v>195855</v>
      </c>
      <c r="E17" s="25">
        <v>54332</v>
      </c>
      <c r="F17" s="25">
        <v>37062</v>
      </c>
      <c r="G17" s="25">
        <v>34176</v>
      </c>
      <c r="H17" s="25">
        <v>92</v>
      </c>
      <c r="I17" s="25">
        <f t="shared" si="1"/>
        <v>321517</v>
      </c>
      <c r="J17" s="27">
        <f t="shared" si="0"/>
        <v>322615</v>
      </c>
    </row>
    <row r="18" spans="1:10" ht="16.5" customHeight="1">
      <c r="A18" s="22" t="s">
        <v>23</v>
      </c>
      <c r="B18" s="23">
        <v>142</v>
      </c>
      <c r="C18" s="89">
        <v>0</v>
      </c>
      <c r="D18" s="25">
        <v>0</v>
      </c>
      <c r="E18" s="25">
        <v>59</v>
      </c>
      <c r="F18" s="25">
        <v>32</v>
      </c>
      <c r="G18" s="25">
        <v>0</v>
      </c>
      <c r="H18" s="25">
        <v>0</v>
      </c>
      <c r="I18" s="25">
        <f t="shared" si="1"/>
        <v>91</v>
      </c>
      <c r="J18" s="27">
        <f t="shared" si="0"/>
        <v>91</v>
      </c>
    </row>
    <row r="19" spans="1:10" ht="16.5" customHeight="1">
      <c r="A19" s="22" t="s">
        <v>63</v>
      </c>
      <c r="B19" s="23">
        <v>143</v>
      </c>
      <c r="C19" s="89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f t="shared" si="1"/>
        <v>0</v>
      </c>
      <c r="J19" s="27">
        <f t="shared" si="0"/>
        <v>0</v>
      </c>
    </row>
    <row r="20" spans="1:10" ht="16.5" customHeight="1">
      <c r="A20" s="22" t="s">
        <v>54</v>
      </c>
      <c r="B20" s="23">
        <v>144</v>
      </c>
      <c r="C20" s="89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f t="shared" si="1"/>
        <v>0</v>
      </c>
      <c r="J20" s="27">
        <f t="shared" si="0"/>
        <v>0</v>
      </c>
    </row>
    <row r="21" spans="1:10" ht="16.5" customHeight="1">
      <c r="A21" s="22" t="s">
        <v>24</v>
      </c>
      <c r="B21" s="23">
        <v>151</v>
      </c>
      <c r="C21" s="89">
        <v>97</v>
      </c>
      <c r="D21" s="25">
        <v>551</v>
      </c>
      <c r="E21" s="25">
        <v>1967</v>
      </c>
      <c r="F21" s="25">
        <v>4711</v>
      </c>
      <c r="G21" s="25">
        <v>0</v>
      </c>
      <c r="H21" s="25">
        <v>0</v>
      </c>
      <c r="I21" s="25">
        <f t="shared" si="1"/>
        <v>7229</v>
      </c>
      <c r="J21" s="27">
        <f t="shared" si="0"/>
        <v>7326</v>
      </c>
    </row>
    <row r="22" spans="1:10" ht="16.5" customHeight="1">
      <c r="A22" s="22" t="s">
        <v>25</v>
      </c>
      <c r="B22" s="23">
        <v>161</v>
      </c>
      <c r="C22" s="89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f t="shared" si="1"/>
        <v>0</v>
      </c>
      <c r="J22" s="27">
        <f t="shared" si="0"/>
        <v>0</v>
      </c>
    </row>
    <row r="23" spans="1:10" s="14" customFormat="1" ht="16.5" customHeight="1">
      <c r="A23" s="22" t="s">
        <v>26</v>
      </c>
      <c r="B23" s="23">
        <v>171</v>
      </c>
      <c r="C23" s="89">
        <v>515</v>
      </c>
      <c r="D23" s="25">
        <v>60</v>
      </c>
      <c r="E23" s="25">
        <v>39981</v>
      </c>
      <c r="F23" s="25">
        <v>23070</v>
      </c>
      <c r="G23" s="25">
        <v>0</v>
      </c>
      <c r="H23" s="25">
        <v>185</v>
      </c>
      <c r="I23" s="25">
        <f t="shared" si="1"/>
        <v>63296</v>
      </c>
      <c r="J23" s="27">
        <f t="shared" si="0"/>
        <v>63811</v>
      </c>
    </row>
    <row r="24" spans="1:10" ht="16.5" customHeight="1">
      <c r="A24" s="22" t="s">
        <v>27</v>
      </c>
      <c r="B24" s="23">
        <v>172</v>
      </c>
      <c r="C24" s="89">
        <v>6</v>
      </c>
      <c r="D24" s="25">
        <v>0</v>
      </c>
      <c r="E24" s="25">
        <v>18</v>
      </c>
      <c r="F24" s="25">
        <v>118</v>
      </c>
      <c r="G24" s="25">
        <v>0</v>
      </c>
      <c r="H24" s="25">
        <v>114</v>
      </c>
      <c r="I24" s="25">
        <f t="shared" si="1"/>
        <v>250</v>
      </c>
      <c r="J24" s="27">
        <f t="shared" si="0"/>
        <v>256</v>
      </c>
    </row>
    <row r="25" spans="1:10" ht="27.75" customHeight="1">
      <c r="A25" s="88" t="s">
        <v>60</v>
      </c>
      <c r="B25" s="23">
        <v>181</v>
      </c>
      <c r="C25" s="89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f t="shared" si="1"/>
        <v>0</v>
      </c>
      <c r="J25" s="27">
        <f t="shared" si="0"/>
        <v>0</v>
      </c>
    </row>
    <row r="26" spans="1:10" ht="16.5" customHeight="1">
      <c r="A26" s="22" t="s">
        <v>28</v>
      </c>
      <c r="B26" s="23">
        <v>191</v>
      </c>
      <c r="C26" s="89">
        <v>9</v>
      </c>
      <c r="D26" s="25">
        <v>0</v>
      </c>
      <c r="E26" s="25">
        <v>1369</v>
      </c>
      <c r="F26" s="25">
        <v>1346</v>
      </c>
      <c r="G26" s="25">
        <v>0</v>
      </c>
      <c r="H26" s="25">
        <v>0</v>
      </c>
      <c r="I26" s="25">
        <f t="shared" si="1"/>
        <v>2715</v>
      </c>
      <c r="J26" s="27">
        <f t="shared" si="0"/>
        <v>2724</v>
      </c>
    </row>
    <row r="27" spans="1:10" ht="16.5" customHeight="1" thickBot="1">
      <c r="A27" s="22"/>
      <c r="B27" s="23"/>
      <c r="C27" s="24"/>
      <c r="D27" s="25"/>
      <c r="E27" s="25"/>
      <c r="F27" s="25"/>
      <c r="G27" s="25"/>
      <c r="H27" s="25" t="s">
        <v>11</v>
      </c>
      <c r="I27" s="25" t="s">
        <v>11</v>
      </c>
      <c r="J27" s="27" t="s">
        <v>11</v>
      </c>
    </row>
    <row r="28" spans="1:10" ht="16.5" customHeight="1" thickBot="1">
      <c r="A28" s="17" t="s">
        <v>44</v>
      </c>
      <c r="B28" s="18"/>
      <c r="C28" s="19">
        <f aca="true" t="shared" si="2" ref="C28:H28">SUM(C11:C27)</f>
        <v>9145</v>
      </c>
      <c r="D28" s="19">
        <f t="shared" si="2"/>
        <v>226768</v>
      </c>
      <c r="E28" s="19">
        <f t="shared" si="2"/>
        <v>164503</v>
      </c>
      <c r="F28" s="19">
        <f t="shared" si="2"/>
        <v>283780</v>
      </c>
      <c r="G28" s="19">
        <f t="shared" si="2"/>
        <v>34176</v>
      </c>
      <c r="H28" s="19">
        <f t="shared" si="2"/>
        <v>391</v>
      </c>
      <c r="I28" s="19">
        <f>SUM(I11:I26)</f>
        <v>709618</v>
      </c>
      <c r="J28" s="21">
        <f t="shared" si="0"/>
        <v>718763</v>
      </c>
    </row>
    <row r="29" spans="1:10" ht="16.5" customHeight="1">
      <c r="A29" s="22"/>
      <c r="B29" s="23"/>
      <c r="C29" s="24"/>
      <c r="D29" s="25"/>
      <c r="E29" s="25"/>
      <c r="F29" s="25"/>
      <c r="G29" s="25"/>
      <c r="H29" s="25" t="s">
        <v>11</v>
      </c>
      <c r="I29" s="25" t="s">
        <v>11</v>
      </c>
      <c r="J29" s="27" t="s">
        <v>11</v>
      </c>
    </row>
    <row r="30" spans="1:10" ht="16.5" customHeight="1">
      <c r="A30" s="22" t="s">
        <v>30</v>
      </c>
      <c r="B30" s="23">
        <v>311</v>
      </c>
      <c r="C30" s="89">
        <v>1413</v>
      </c>
      <c r="D30" s="25">
        <v>1212</v>
      </c>
      <c r="E30" s="25">
        <v>46052</v>
      </c>
      <c r="F30" s="25">
        <v>55456</v>
      </c>
      <c r="G30" s="25">
        <v>0</v>
      </c>
      <c r="H30" s="25">
        <v>1</v>
      </c>
      <c r="I30" s="25">
        <f>SUM(D30:H30)</f>
        <v>102721</v>
      </c>
      <c r="J30" s="27">
        <f t="shared" si="0"/>
        <v>104134</v>
      </c>
    </row>
    <row r="31" spans="1:10" ht="16.5" customHeight="1">
      <c r="A31" s="22" t="s">
        <v>31</v>
      </c>
      <c r="B31" s="23">
        <v>321</v>
      </c>
      <c r="C31" s="89">
        <v>12</v>
      </c>
      <c r="D31" s="25">
        <v>0</v>
      </c>
      <c r="E31" s="25">
        <v>13946</v>
      </c>
      <c r="F31" s="25">
        <v>1292</v>
      </c>
      <c r="G31" s="25">
        <v>0</v>
      </c>
      <c r="H31" s="25">
        <v>0</v>
      </c>
      <c r="I31" s="25">
        <f aca="true" t="shared" si="3" ref="I31:I43">SUM(D31:H31)</f>
        <v>15238</v>
      </c>
      <c r="J31" s="27">
        <f t="shared" si="0"/>
        <v>15250</v>
      </c>
    </row>
    <row r="32" spans="1:10" ht="16.5" customHeight="1">
      <c r="A32" s="22" t="s">
        <v>61</v>
      </c>
      <c r="B32" s="23">
        <v>324</v>
      </c>
      <c r="C32" s="89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f t="shared" si="3"/>
        <v>0</v>
      </c>
      <c r="J32" s="27">
        <f t="shared" si="0"/>
        <v>0</v>
      </c>
    </row>
    <row r="33" spans="1:10" ht="16.5" customHeight="1">
      <c r="A33" s="22" t="s">
        <v>55</v>
      </c>
      <c r="B33" s="23">
        <v>340</v>
      </c>
      <c r="C33" s="89">
        <v>0</v>
      </c>
      <c r="D33" s="25">
        <v>0</v>
      </c>
      <c r="E33" s="25">
        <v>78</v>
      </c>
      <c r="F33" s="25">
        <v>368</v>
      </c>
      <c r="G33" s="25">
        <v>2</v>
      </c>
      <c r="H33" s="25">
        <v>0</v>
      </c>
      <c r="I33" s="25">
        <f t="shared" si="3"/>
        <v>448</v>
      </c>
      <c r="J33" s="27">
        <f t="shared" si="0"/>
        <v>448</v>
      </c>
    </row>
    <row r="34" spans="1:10" ht="16.5" customHeight="1">
      <c r="A34" s="22" t="s">
        <v>64</v>
      </c>
      <c r="B34" s="23">
        <v>341</v>
      </c>
      <c r="C34" s="89">
        <v>445</v>
      </c>
      <c r="D34" s="25">
        <v>83731</v>
      </c>
      <c r="E34" s="25">
        <v>33943</v>
      </c>
      <c r="F34" s="25">
        <v>16447</v>
      </c>
      <c r="G34" s="25">
        <v>18661</v>
      </c>
      <c r="H34" s="25">
        <v>0</v>
      </c>
      <c r="I34" s="25">
        <f t="shared" si="3"/>
        <v>152782</v>
      </c>
      <c r="J34" s="27">
        <f t="shared" si="0"/>
        <v>153227</v>
      </c>
    </row>
    <row r="35" spans="1:10" ht="16.5" customHeight="1">
      <c r="A35" s="22" t="s">
        <v>32</v>
      </c>
      <c r="B35" s="23">
        <v>342</v>
      </c>
      <c r="C35" s="89">
        <v>0</v>
      </c>
      <c r="D35" s="25">
        <v>0</v>
      </c>
      <c r="E35" s="25">
        <v>0</v>
      </c>
      <c r="F35" s="25">
        <v>84</v>
      </c>
      <c r="G35" s="25">
        <v>0</v>
      </c>
      <c r="H35" s="25">
        <v>0</v>
      </c>
      <c r="I35" s="25">
        <f t="shared" si="3"/>
        <v>84</v>
      </c>
      <c r="J35" s="27">
        <f t="shared" si="0"/>
        <v>84</v>
      </c>
    </row>
    <row r="36" spans="1:10" ht="16.5" customHeight="1">
      <c r="A36" s="22" t="s">
        <v>65</v>
      </c>
      <c r="B36" s="23">
        <v>343</v>
      </c>
      <c r="C36" s="89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f t="shared" si="3"/>
        <v>0</v>
      </c>
      <c r="J36" s="27">
        <f t="shared" si="0"/>
        <v>0</v>
      </c>
    </row>
    <row r="37" spans="1:10" ht="16.5" customHeight="1">
      <c r="A37" s="22" t="s">
        <v>56</v>
      </c>
      <c r="B37" s="23">
        <v>344</v>
      </c>
      <c r="C37" s="89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f t="shared" si="3"/>
        <v>0</v>
      </c>
      <c r="J37" s="27">
        <f t="shared" si="0"/>
        <v>0</v>
      </c>
    </row>
    <row r="38" spans="1:10" ht="16.5" customHeight="1">
      <c r="A38" s="22" t="s">
        <v>33</v>
      </c>
      <c r="B38" s="23">
        <v>351</v>
      </c>
      <c r="C38" s="89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f t="shared" si="3"/>
        <v>0</v>
      </c>
      <c r="J38" s="27">
        <f t="shared" si="0"/>
        <v>0</v>
      </c>
    </row>
    <row r="39" spans="1:10" ht="16.5" customHeight="1">
      <c r="A39" s="22" t="s">
        <v>25</v>
      </c>
      <c r="B39" s="23">
        <v>361</v>
      </c>
      <c r="C39" s="89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f t="shared" si="3"/>
        <v>0</v>
      </c>
      <c r="J39" s="27">
        <f t="shared" si="0"/>
        <v>0</v>
      </c>
    </row>
    <row r="40" spans="1:10" ht="16.5" customHeight="1">
      <c r="A40" s="22" t="s">
        <v>26</v>
      </c>
      <c r="B40" s="23">
        <v>371</v>
      </c>
      <c r="C40" s="89">
        <v>694</v>
      </c>
      <c r="D40" s="25">
        <v>117</v>
      </c>
      <c r="E40" s="25">
        <v>46666</v>
      </c>
      <c r="F40" s="25">
        <v>24210</v>
      </c>
      <c r="G40" s="25">
        <v>0</v>
      </c>
      <c r="H40" s="25">
        <v>0</v>
      </c>
      <c r="I40" s="25">
        <f t="shared" si="3"/>
        <v>70993</v>
      </c>
      <c r="J40" s="27">
        <f t="shared" si="0"/>
        <v>71687</v>
      </c>
    </row>
    <row r="41" spans="1:10" s="14" customFormat="1" ht="16.5" customHeight="1">
      <c r="A41" s="22" t="s">
        <v>34</v>
      </c>
      <c r="B41" s="23">
        <v>372</v>
      </c>
      <c r="C41" s="89">
        <v>0</v>
      </c>
      <c r="D41" s="25">
        <v>0</v>
      </c>
      <c r="E41" s="25">
        <v>54</v>
      </c>
      <c r="F41" s="25">
        <v>105</v>
      </c>
      <c r="G41" s="25">
        <v>0</v>
      </c>
      <c r="H41" s="25">
        <v>0</v>
      </c>
      <c r="I41" s="25">
        <f t="shared" si="3"/>
        <v>159</v>
      </c>
      <c r="J41" s="27">
        <f t="shared" si="0"/>
        <v>159</v>
      </c>
    </row>
    <row r="42" spans="1:10" ht="16.5" customHeight="1">
      <c r="A42" s="22" t="s">
        <v>35</v>
      </c>
      <c r="B42" s="23">
        <v>381</v>
      </c>
      <c r="C42" s="89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f t="shared" si="3"/>
        <v>0</v>
      </c>
      <c r="J42" s="27">
        <f t="shared" si="0"/>
        <v>0</v>
      </c>
    </row>
    <row r="43" spans="1:10" s="14" customFormat="1" ht="16.5" customHeight="1">
      <c r="A43" s="22" t="s">
        <v>36</v>
      </c>
      <c r="B43" s="23">
        <v>391</v>
      </c>
      <c r="C43" s="89">
        <v>9</v>
      </c>
      <c r="D43" s="25">
        <v>8</v>
      </c>
      <c r="E43" s="25">
        <v>0</v>
      </c>
      <c r="F43" s="25">
        <v>949</v>
      </c>
      <c r="G43" s="25">
        <v>0</v>
      </c>
      <c r="H43" s="25">
        <v>0</v>
      </c>
      <c r="I43" s="25">
        <f t="shared" si="3"/>
        <v>957</v>
      </c>
      <c r="J43" s="27">
        <f t="shared" si="0"/>
        <v>966</v>
      </c>
    </row>
    <row r="44" spans="1:10" ht="16.5" customHeight="1" thickBot="1">
      <c r="A44" s="22"/>
      <c r="B44" s="23"/>
      <c r="C44" s="24"/>
      <c r="D44" s="25"/>
      <c r="E44" s="25"/>
      <c r="F44" s="25"/>
      <c r="G44" s="25"/>
      <c r="H44" s="25"/>
      <c r="I44" s="25" t="s">
        <v>11</v>
      </c>
      <c r="J44" s="27" t="s">
        <v>11</v>
      </c>
    </row>
    <row r="45" spans="1:10" ht="13.5" thickBot="1">
      <c r="A45" s="17" t="s">
        <v>37</v>
      </c>
      <c r="B45" s="18"/>
      <c r="C45" s="19">
        <f aca="true" t="shared" si="4" ref="C45:H45">SUM(C30:C44)</f>
        <v>2573</v>
      </c>
      <c r="D45" s="19">
        <f t="shared" si="4"/>
        <v>85068</v>
      </c>
      <c r="E45" s="19">
        <f t="shared" si="4"/>
        <v>140739</v>
      </c>
      <c r="F45" s="19">
        <f t="shared" si="4"/>
        <v>98911</v>
      </c>
      <c r="G45" s="19">
        <f t="shared" si="4"/>
        <v>18663</v>
      </c>
      <c r="H45" s="19">
        <f t="shared" si="4"/>
        <v>1</v>
      </c>
      <c r="I45" s="19">
        <f>SUM(I30:I43)</f>
        <v>343382</v>
      </c>
      <c r="J45" s="21">
        <f t="shared" si="0"/>
        <v>345955</v>
      </c>
    </row>
    <row r="46" spans="1:10" ht="13.5" thickBot="1">
      <c r="A46" s="22"/>
      <c r="B46" s="23"/>
      <c r="C46" s="24"/>
      <c r="D46" s="25"/>
      <c r="E46" s="25"/>
      <c r="F46" s="25"/>
      <c r="G46" s="25"/>
      <c r="H46" s="25" t="s">
        <v>11</v>
      </c>
      <c r="I46" s="25" t="s">
        <v>11</v>
      </c>
      <c r="J46" s="27" t="s">
        <v>11</v>
      </c>
    </row>
    <row r="47" spans="1:10" ht="13.5" thickBot="1">
      <c r="A47" s="17" t="s">
        <v>67</v>
      </c>
      <c r="B47" s="18"/>
      <c r="C47" s="19">
        <f aca="true" t="shared" si="5" ref="C47:I47">C9+C28-C45</f>
        <v>60545</v>
      </c>
      <c r="D47" s="19">
        <f t="shared" si="5"/>
        <v>2245355</v>
      </c>
      <c r="E47" s="19">
        <f t="shared" si="5"/>
        <v>1163893</v>
      </c>
      <c r="F47" s="19">
        <f t="shared" si="5"/>
        <v>2016557</v>
      </c>
      <c r="G47" s="19">
        <f t="shared" si="5"/>
        <v>459932</v>
      </c>
      <c r="H47" s="19">
        <f t="shared" si="5"/>
        <v>5292</v>
      </c>
      <c r="I47" s="19">
        <f t="shared" si="5"/>
        <v>5891029</v>
      </c>
      <c r="J47" s="21">
        <f t="shared" si="0"/>
        <v>5951574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zoomScaleSheetLayoutView="75" workbookViewId="0" topLeftCell="A1">
      <selection activeCell="F3" sqref="F3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</cols>
  <sheetData>
    <row r="1" spans="1:10" ht="16.5" customHeight="1">
      <c r="A1" s="126" t="s">
        <v>66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6.5" customHeight="1">
      <c r="A2" s="125" t="s">
        <v>49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6.5" customHeight="1" thickBot="1"/>
    <row r="4" spans="1:10" ht="16.5" customHeight="1">
      <c r="A4" s="34" t="s">
        <v>1</v>
      </c>
      <c r="B4" s="5"/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48</v>
      </c>
      <c r="J4" s="36" t="s">
        <v>40</v>
      </c>
    </row>
    <row r="5" spans="1:10" s="14" customFormat="1" ht="16.5" customHeight="1">
      <c r="A5" s="37"/>
      <c r="B5" s="10"/>
      <c r="C5" s="38" t="s">
        <v>10</v>
      </c>
      <c r="D5" s="38" t="s">
        <v>11</v>
      </c>
      <c r="E5" s="38" t="s">
        <v>12</v>
      </c>
      <c r="F5" s="38" t="s">
        <v>13</v>
      </c>
      <c r="G5" s="38"/>
      <c r="H5" s="38" t="s">
        <v>41</v>
      </c>
      <c r="I5" s="38" t="s">
        <v>10</v>
      </c>
      <c r="J5" s="39" t="s">
        <v>15</v>
      </c>
    </row>
    <row r="6" spans="1:10" ht="16.5" customHeight="1">
      <c r="A6" s="37"/>
      <c r="B6" s="78"/>
      <c r="C6" s="38" t="s">
        <v>15</v>
      </c>
      <c r="D6" s="38" t="s">
        <v>11</v>
      </c>
      <c r="E6" s="38"/>
      <c r="F6" s="38" t="s">
        <v>10</v>
      </c>
      <c r="G6" s="38"/>
      <c r="H6" s="38" t="s">
        <v>42</v>
      </c>
      <c r="I6" s="38" t="s">
        <v>15</v>
      </c>
      <c r="J6" s="39"/>
    </row>
    <row r="7" spans="1:10" ht="16.5" customHeight="1">
      <c r="A7" s="37"/>
      <c r="B7" s="38"/>
      <c r="C7" s="38" t="s">
        <v>11</v>
      </c>
      <c r="D7" s="38"/>
      <c r="E7" s="38"/>
      <c r="F7" s="38" t="s">
        <v>15</v>
      </c>
      <c r="G7" s="38"/>
      <c r="H7" s="38" t="s">
        <v>11</v>
      </c>
      <c r="I7" s="38" t="s">
        <v>17</v>
      </c>
      <c r="J7" s="39" t="s">
        <v>17</v>
      </c>
    </row>
    <row r="8" spans="1:10" ht="16.5" customHeight="1" thickBot="1">
      <c r="A8" s="37"/>
      <c r="B8" s="40" t="s">
        <v>18</v>
      </c>
      <c r="C8" s="121"/>
      <c r="D8" s="121"/>
      <c r="E8" s="38"/>
      <c r="F8" s="38"/>
      <c r="G8" s="38"/>
      <c r="H8" s="38"/>
      <c r="I8" s="38"/>
      <c r="J8" s="39"/>
    </row>
    <row r="9" spans="1:10" ht="16.5" customHeight="1" thickBot="1">
      <c r="A9" s="17" t="s">
        <v>19</v>
      </c>
      <c r="B9" s="18">
        <v>111</v>
      </c>
      <c r="C9" s="79">
        <f>'PO HMP 09'!C9+'PO MČ 09'!C9</f>
        <v>293838</v>
      </c>
      <c r="D9" s="79">
        <f>'PO HMP 09'!D9+'PO MČ 09'!D9</f>
        <v>16611410</v>
      </c>
      <c r="E9" s="79">
        <f>'PO HMP 09'!E9+'PO MČ 09'!E9</f>
        <v>4377319</v>
      </c>
      <c r="F9" s="79">
        <f>'PO HMP 09'!F9+'PO MČ 09'!F9</f>
        <v>4217569</v>
      </c>
      <c r="G9" s="79">
        <f>'PO HMP 09'!G9+'PO MČ 09'!G9</f>
        <v>2872745</v>
      </c>
      <c r="H9" s="79">
        <f>'PO HMP 09'!H9+'PO MČ 09'!H9</f>
        <v>18986</v>
      </c>
      <c r="I9" s="79">
        <f>'PO HMP 09'!I9+'PO MČ 09'!I9</f>
        <v>28098029</v>
      </c>
      <c r="J9" s="80">
        <f>I9+C9</f>
        <v>28391867</v>
      </c>
    </row>
    <row r="10" spans="1:10" ht="16.5" customHeight="1">
      <c r="A10" s="22"/>
      <c r="B10" s="23"/>
      <c r="C10" s="81"/>
      <c r="D10" s="82"/>
      <c r="E10" s="25"/>
      <c r="F10" s="25"/>
      <c r="G10" s="25"/>
      <c r="H10" s="25"/>
      <c r="I10" s="83"/>
      <c r="J10" s="84"/>
    </row>
    <row r="11" spans="1:10" ht="16.5" customHeight="1">
      <c r="A11" s="22" t="s">
        <v>20</v>
      </c>
      <c r="B11" s="23">
        <v>121</v>
      </c>
      <c r="C11" s="89">
        <f>'PO HMP 09'!C11+'PO MČ 09'!C11</f>
        <v>1756</v>
      </c>
      <c r="D11" s="89">
        <f>'PO HMP 09'!D11+'PO MČ 09'!D11</f>
        <v>442068</v>
      </c>
      <c r="E11" s="89">
        <f>'PO HMP 09'!E11+'PO MČ 09'!E11</f>
        <v>57311</v>
      </c>
      <c r="F11" s="89">
        <f>'PO HMP 09'!F11+'PO MČ 09'!F11</f>
        <v>0</v>
      </c>
      <c r="G11" s="89">
        <f>'PO HMP 09'!G11+'PO MČ 09'!G11</f>
        <v>0</v>
      </c>
      <c r="H11" s="89">
        <f>'PO HMP 09'!H11+'PO MČ 09'!H11</f>
        <v>0</v>
      </c>
      <c r="I11" s="83">
        <f>'PO HMP 09'!I11+'PO MČ 09'!I11</f>
        <v>499379</v>
      </c>
      <c r="J11" s="84">
        <f>I11+C11</f>
        <v>501135</v>
      </c>
    </row>
    <row r="12" spans="1:10" ht="16.5" customHeight="1">
      <c r="A12" s="22" t="s">
        <v>21</v>
      </c>
      <c r="B12" s="23">
        <v>122</v>
      </c>
      <c r="C12" s="89">
        <f>'PO HMP 09'!C12+'PO MČ 09'!C12</f>
        <v>36399</v>
      </c>
      <c r="D12" s="89">
        <f>'PO HMP 09'!D12+'PO MČ 09'!D12</f>
        <v>43043</v>
      </c>
      <c r="E12" s="89">
        <f>'PO HMP 09'!E12+'PO MČ 09'!E12</f>
        <v>282109</v>
      </c>
      <c r="F12" s="89">
        <f>'PO HMP 09'!F12+'PO MČ 09'!F12</f>
        <v>423956</v>
      </c>
      <c r="G12" s="89">
        <f>'PO HMP 09'!G12+'PO MČ 09'!G12</f>
        <v>0</v>
      </c>
      <c r="H12" s="89">
        <f>'PO HMP 09'!H12+'PO MČ 09'!H12</f>
        <v>39</v>
      </c>
      <c r="I12" s="83">
        <f>'PO HMP 09'!I12+'PO MČ 09'!I12</f>
        <v>749147</v>
      </c>
      <c r="J12" s="84">
        <f aca="true" t="shared" si="0" ref="J12:J26">I12+C12</f>
        <v>785546</v>
      </c>
    </row>
    <row r="13" spans="1:10" ht="16.5" customHeight="1">
      <c r="A13" s="22" t="s">
        <v>52</v>
      </c>
      <c r="B13" s="23">
        <v>123</v>
      </c>
      <c r="C13" s="89">
        <f>'PO HMP 09'!C13+'PO MČ 09'!C13</f>
        <v>0</v>
      </c>
      <c r="D13" s="89">
        <f>'PO HMP 09'!D13+'PO MČ 09'!D13</f>
        <v>282</v>
      </c>
      <c r="E13" s="89">
        <f>'PO HMP 09'!E13+'PO MČ 09'!E13</f>
        <v>39</v>
      </c>
      <c r="F13" s="89">
        <f>'PO HMP 09'!F13+'PO MČ 09'!F13</f>
        <v>943</v>
      </c>
      <c r="G13" s="89">
        <f>'PO HMP 09'!G13+'PO MČ 09'!G13</f>
        <v>0</v>
      </c>
      <c r="H13" s="89">
        <f>'PO HMP 09'!H13+'PO MČ 09'!H13</f>
        <v>55</v>
      </c>
      <c r="I13" s="83">
        <f>'PO HMP 09'!I13+'PO MČ 09'!I13</f>
        <v>1319</v>
      </c>
      <c r="J13" s="84">
        <f t="shared" si="0"/>
        <v>1319</v>
      </c>
    </row>
    <row r="14" spans="1:10" ht="16.5" customHeight="1">
      <c r="A14" s="22" t="s">
        <v>59</v>
      </c>
      <c r="B14" s="23">
        <v>124</v>
      </c>
      <c r="C14" s="89">
        <f>'PO HMP 09'!C14+'PO MČ 09'!C14</f>
        <v>0</v>
      </c>
      <c r="D14" s="89">
        <f>'PO HMP 09'!D14+'PO MČ 09'!D14</f>
        <v>0</v>
      </c>
      <c r="E14" s="89">
        <f>'PO HMP 09'!E14+'PO MČ 09'!E14</f>
        <v>0</v>
      </c>
      <c r="F14" s="89">
        <f>'PO HMP 09'!F14+'PO MČ 09'!F14</f>
        <v>0</v>
      </c>
      <c r="G14" s="89">
        <f>'PO HMP 09'!G14+'PO MČ 09'!G14</f>
        <v>0</v>
      </c>
      <c r="H14" s="89">
        <f>'PO HMP 09'!H14+'PO MČ 09'!H14</f>
        <v>0</v>
      </c>
      <c r="I14" s="83">
        <f>'PO HMP 09'!I14+'PO MČ 09'!I14</f>
        <v>0</v>
      </c>
      <c r="J14" s="84">
        <f t="shared" si="0"/>
        <v>0</v>
      </c>
    </row>
    <row r="15" spans="1:10" ht="16.5" customHeight="1">
      <c r="A15" s="22" t="s">
        <v>22</v>
      </c>
      <c r="B15" s="23">
        <v>131</v>
      </c>
      <c r="C15" s="89">
        <f>'PO HMP 09'!C15+'PO MČ 09'!C15</f>
        <v>2311</v>
      </c>
      <c r="D15" s="89">
        <f>'PO HMP 09'!D15+'PO MČ 09'!D15</f>
        <v>565065</v>
      </c>
      <c r="E15" s="89">
        <f>'PO HMP 09'!E15+'PO MČ 09'!E15</f>
        <v>4364</v>
      </c>
      <c r="F15" s="89">
        <f>'PO HMP 09'!F15+'PO MČ 09'!F15</f>
        <v>0</v>
      </c>
      <c r="G15" s="89">
        <f>'PO HMP 09'!G15+'PO MČ 09'!G15</f>
        <v>0</v>
      </c>
      <c r="H15" s="89">
        <f>'PO HMP 09'!H15+'PO MČ 09'!H15</f>
        <v>0</v>
      </c>
      <c r="I15" s="83">
        <f>'PO HMP 09'!I15+'PO MČ 09'!I15</f>
        <v>569429</v>
      </c>
      <c r="J15" s="84">
        <f t="shared" si="0"/>
        <v>571740</v>
      </c>
    </row>
    <row r="16" spans="1:10" ht="16.5" customHeight="1">
      <c r="A16" s="22" t="s">
        <v>53</v>
      </c>
      <c r="B16" s="23">
        <v>140</v>
      </c>
      <c r="C16" s="89">
        <f>'PO HMP 09'!C16+'PO MČ 09'!C16</f>
        <v>513</v>
      </c>
      <c r="D16" s="89">
        <f>'PO HMP 09'!D16+'PO MČ 09'!D16</f>
        <v>297614</v>
      </c>
      <c r="E16" s="89">
        <f>'PO HMP 09'!E16+'PO MČ 09'!E16</f>
        <v>103134</v>
      </c>
      <c r="F16" s="89">
        <f>'PO HMP 09'!F16+'PO MČ 09'!F16</f>
        <v>15919</v>
      </c>
      <c r="G16" s="89">
        <f>'PO HMP 09'!G16+'PO MČ 09'!G16</f>
        <v>93878</v>
      </c>
      <c r="H16" s="89">
        <f>'PO HMP 09'!H16+'PO MČ 09'!H16</f>
        <v>0</v>
      </c>
      <c r="I16" s="83">
        <f>'PO HMP 09'!I16+'PO MČ 09'!I16</f>
        <v>510545</v>
      </c>
      <c r="J16" s="84">
        <f t="shared" si="0"/>
        <v>511058</v>
      </c>
    </row>
    <row r="17" spans="1:10" ht="16.5" customHeight="1">
      <c r="A17" s="22" t="s">
        <v>62</v>
      </c>
      <c r="B17" s="23">
        <v>141</v>
      </c>
      <c r="C17" s="89">
        <f>'PO HMP 09'!C17+'PO MČ 09'!C17</f>
        <v>1098</v>
      </c>
      <c r="D17" s="89">
        <f>'PO HMP 09'!D17+'PO MČ 09'!D17</f>
        <v>436020</v>
      </c>
      <c r="E17" s="89">
        <f>'PO HMP 09'!E17+'PO MČ 09'!E17</f>
        <v>56827</v>
      </c>
      <c r="F17" s="89">
        <f>'PO HMP 09'!F17+'PO MČ 09'!F17</f>
        <v>37279</v>
      </c>
      <c r="G17" s="89">
        <f>'PO HMP 09'!G17+'PO MČ 09'!G17</f>
        <v>67984</v>
      </c>
      <c r="H17" s="89">
        <f>'PO HMP 09'!H17+'PO MČ 09'!H17</f>
        <v>92</v>
      </c>
      <c r="I17" s="83">
        <f>'PO HMP 09'!I17+'PO MČ 09'!I17</f>
        <v>598202</v>
      </c>
      <c r="J17" s="84">
        <f t="shared" si="0"/>
        <v>599300</v>
      </c>
    </row>
    <row r="18" spans="1:10" ht="16.5" customHeight="1">
      <c r="A18" s="22" t="s">
        <v>23</v>
      </c>
      <c r="B18" s="23">
        <v>142</v>
      </c>
      <c r="C18" s="89">
        <f>'PO HMP 09'!C18+'PO MČ 09'!C18</f>
        <v>0</v>
      </c>
      <c r="D18" s="89">
        <f>'PO HMP 09'!D18+'PO MČ 09'!D18</f>
        <v>115</v>
      </c>
      <c r="E18" s="89">
        <f>'PO HMP 09'!E18+'PO MČ 09'!E18</f>
        <v>59</v>
      </c>
      <c r="F18" s="89">
        <f>'PO HMP 09'!F18+'PO MČ 09'!F18</f>
        <v>173</v>
      </c>
      <c r="G18" s="89">
        <f>'PO HMP 09'!G18+'PO MČ 09'!G18</f>
        <v>0</v>
      </c>
      <c r="H18" s="89">
        <f>'PO HMP 09'!H18+'PO MČ 09'!H18</f>
        <v>0</v>
      </c>
      <c r="I18" s="83">
        <f>'PO HMP 09'!I18+'PO MČ 09'!I18</f>
        <v>347</v>
      </c>
      <c r="J18" s="84">
        <f t="shared" si="0"/>
        <v>347</v>
      </c>
    </row>
    <row r="19" spans="1:10" ht="16.5" customHeight="1">
      <c r="A19" s="22" t="s">
        <v>63</v>
      </c>
      <c r="B19" s="23">
        <v>143</v>
      </c>
      <c r="C19" s="89">
        <f>'PO HMP 09'!C19+'PO MČ 09'!C19</f>
        <v>0</v>
      </c>
      <c r="D19" s="89">
        <f>'PO HMP 09'!D19+'PO MČ 09'!D19</f>
        <v>0</v>
      </c>
      <c r="E19" s="89">
        <f>'PO HMP 09'!E19+'PO MČ 09'!E19</f>
        <v>0</v>
      </c>
      <c r="F19" s="89">
        <f>'PO HMP 09'!F19+'PO MČ 09'!F19</f>
        <v>0</v>
      </c>
      <c r="G19" s="89">
        <f>'PO HMP 09'!G19+'PO MČ 09'!G19</f>
        <v>0</v>
      </c>
      <c r="H19" s="89">
        <f>'PO HMP 09'!H19+'PO MČ 09'!H19</f>
        <v>0</v>
      </c>
      <c r="I19" s="83">
        <f>'PO HMP 09'!I19+'PO MČ 09'!I19</f>
        <v>0</v>
      </c>
      <c r="J19" s="84">
        <f t="shared" si="0"/>
        <v>0</v>
      </c>
    </row>
    <row r="20" spans="1:10" ht="16.5" customHeight="1">
      <c r="A20" s="22" t="s">
        <v>54</v>
      </c>
      <c r="B20" s="23">
        <v>144</v>
      </c>
      <c r="C20" s="89">
        <f>'PO HMP 09'!C20+'PO MČ 09'!C20</f>
        <v>0</v>
      </c>
      <c r="D20" s="89">
        <f>'PO HMP 09'!D20+'PO MČ 09'!D20</f>
        <v>96021</v>
      </c>
      <c r="E20" s="89">
        <f>'PO HMP 09'!E20+'PO MČ 09'!E20</f>
        <v>8476</v>
      </c>
      <c r="F20" s="89">
        <f>'PO HMP 09'!F20+'PO MČ 09'!F20</f>
        <v>0</v>
      </c>
      <c r="G20" s="89">
        <f>'PO HMP 09'!G20+'PO MČ 09'!G20</f>
        <v>294</v>
      </c>
      <c r="H20" s="89">
        <f>'PO HMP 09'!H20+'PO MČ 09'!H20</f>
        <v>196</v>
      </c>
      <c r="I20" s="83">
        <f>'PO HMP 09'!I20+'PO MČ 09'!I20</f>
        <v>104987</v>
      </c>
      <c r="J20" s="84">
        <f t="shared" si="0"/>
        <v>104987</v>
      </c>
    </row>
    <row r="21" spans="1:10" ht="16.5" customHeight="1">
      <c r="A21" s="22" t="s">
        <v>24</v>
      </c>
      <c r="B21" s="23">
        <v>151</v>
      </c>
      <c r="C21" s="89">
        <f>'PO HMP 09'!C21+'PO MČ 09'!C21</f>
        <v>136</v>
      </c>
      <c r="D21" s="89">
        <f>'PO HMP 09'!D21+'PO MČ 09'!D21</f>
        <v>551</v>
      </c>
      <c r="E21" s="89">
        <f>'PO HMP 09'!E21+'PO MČ 09'!E21</f>
        <v>4513</v>
      </c>
      <c r="F21" s="89">
        <f>'PO HMP 09'!F21+'PO MČ 09'!F21</f>
        <v>10708</v>
      </c>
      <c r="G21" s="89">
        <f>'PO HMP 09'!G21+'PO MČ 09'!G21</f>
        <v>0</v>
      </c>
      <c r="H21" s="89">
        <f>'PO HMP 09'!H21+'PO MČ 09'!H21</f>
        <v>3</v>
      </c>
      <c r="I21" s="83">
        <f>'PO HMP 09'!I21+'PO MČ 09'!I21</f>
        <v>15775</v>
      </c>
      <c r="J21" s="84">
        <f t="shared" si="0"/>
        <v>15911</v>
      </c>
    </row>
    <row r="22" spans="1:10" ht="16.5" customHeight="1">
      <c r="A22" s="22" t="s">
        <v>25</v>
      </c>
      <c r="B22" s="23">
        <v>161</v>
      </c>
      <c r="C22" s="89">
        <f>'PO HMP 09'!C22+'PO MČ 09'!C22</f>
        <v>0</v>
      </c>
      <c r="D22" s="89">
        <f>'PO HMP 09'!D22+'PO MČ 09'!D22</f>
        <v>0</v>
      </c>
      <c r="E22" s="89">
        <f>'PO HMP 09'!E22+'PO MČ 09'!E22</f>
        <v>0</v>
      </c>
      <c r="F22" s="89">
        <f>'PO HMP 09'!F22+'PO MČ 09'!F22</f>
        <v>0</v>
      </c>
      <c r="G22" s="89">
        <f>'PO HMP 09'!G22+'PO MČ 09'!G22</f>
        <v>0</v>
      </c>
      <c r="H22" s="89">
        <f>'PO HMP 09'!H22+'PO MČ 09'!H22</f>
        <v>0</v>
      </c>
      <c r="I22" s="83">
        <f>'PO HMP 09'!I22+'PO MČ 09'!I22</f>
        <v>0</v>
      </c>
      <c r="J22" s="84">
        <f t="shared" si="0"/>
        <v>0</v>
      </c>
    </row>
    <row r="23" spans="1:10" s="14" customFormat="1" ht="16.5" customHeight="1">
      <c r="A23" s="22" t="s">
        <v>26</v>
      </c>
      <c r="B23" s="23">
        <v>171</v>
      </c>
      <c r="C23" s="89">
        <f>'PO HMP 09'!C23+'PO MČ 09'!C23</f>
        <v>1341</v>
      </c>
      <c r="D23" s="89">
        <f>'PO HMP 09'!D23+'PO MČ 09'!D23</f>
        <v>639409</v>
      </c>
      <c r="E23" s="89">
        <f>'PO HMP 09'!E23+'PO MČ 09'!E23</f>
        <v>50347</v>
      </c>
      <c r="F23" s="89">
        <f>'PO HMP 09'!F23+'PO MČ 09'!F23</f>
        <v>36988</v>
      </c>
      <c r="G23" s="89">
        <f>'PO HMP 09'!G23+'PO MČ 09'!G23</f>
        <v>68672</v>
      </c>
      <c r="H23" s="89">
        <f>'PO HMP 09'!H23+'PO MČ 09'!H23</f>
        <v>778</v>
      </c>
      <c r="I23" s="83">
        <f>'PO HMP 09'!I23+'PO MČ 09'!I23</f>
        <v>796194</v>
      </c>
      <c r="J23" s="84">
        <f t="shared" si="0"/>
        <v>797535</v>
      </c>
    </row>
    <row r="24" spans="1:10" ht="16.5" customHeight="1">
      <c r="A24" s="22" t="s">
        <v>27</v>
      </c>
      <c r="B24" s="23">
        <v>172</v>
      </c>
      <c r="C24" s="89">
        <f>'PO HMP 09'!C24+'PO MČ 09'!C24</f>
        <v>7</v>
      </c>
      <c r="D24" s="89">
        <f>'PO HMP 09'!D24+'PO MČ 09'!D24</f>
        <v>0</v>
      </c>
      <c r="E24" s="89">
        <f>'PO HMP 09'!E24+'PO MČ 09'!E24</f>
        <v>158</v>
      </c>
      <c r="F24" s="89">
        <f>'PO HMP 09'!F24+'PO MČ 09'!F24</f>
        <v>614</v>
      </c>
      <c r="G24" s="89">
        <f>'PO HMP 09'!G24+'PO MČ 09'!G24</f>
        <v>0</v>
      </c>
      <c r="H24" s="89">
        <f>'PO HMP 09'!H24+'PO MČ 09'!H24</f>
        <v>114</v>
      </c>
      <c r="I24" s="83">
        <f>'PO HMP 09'!I24+'PO MČ 09'!I24</f>
        <v>886</v>
      </c>
      <c r="J24" s="84">
        <f t="shared" si="0"/>
        <v>893</v>
      </c>
    </row>
    <row r="25" spans="1:10" ht="27.75" customHeight="1">
      <c r="A25" s="88" t="s">
        <v>60</v>
      </c>
      <c r="B25" s="23">
        <v>181</v>
      </c>
      <c r="C25" s="89">
        <f>'PO HMP 09'!C25+'PO MČ 09'!C25</f>
        <v>0</v>
      </c>
      <c r="D25" s="89">
        <f>'PO HMP 09'!D25+'PO MČ 09'!D25</f>
        <v>0</v>
      </c>
      <c r="E25" s="89">
        <f>'PO HMP 09'!E25+'PO MČ 09'!E25</f>
        <v>0</v>
      </c>
      <c r="F25" s="89">
        <f>'PO HMP 09'!F25+'PO MČ 09'!F25</f>
        <v>0</v>
      </c>
      <c r="G25" s="89">
        <f>'PO HMP 09'!G25+'PO MČ 09'!G25</f>
        <v>0</v>
      </c>
      <c r="H25" s="89">
        <f>'PO HMP 09'!H25+'PO MČ 09'!H25</f>
        <v>0</v>
      </c>
      <c r="I25" s="83">
        <f>'PO HMP 09'!I25+'PO MČ 09'!I25</f>
        <v>0</v>
      </c>
      <c r="J25" s="84">
        <f t="shared" si="0"/>
        <v>0</v>
      </c>
    </row>
    <row r="26" spans="1:10" ht="16.5" customHeight="1">
      <c r="A26" s="22" t="s">
        <v>28</v>
      </c>
      <c r="B26" s="23">
        <v>191</v>
      </c>
      <c r="C26" s="89">
        <f>'PO HMP 09'!C26+'PO MČ 09'!C26</f>
        <v>504</v>
      </c>
      <c r="D26" s="89">
        <f>'PO HMP 09'!D26+'PO MČ 09'!D26</f>
        <v>14301</v>
      </c>
      <c r="E26" s="89">
        <f>'PO HMP 09'!E26+'PO MČ 09'!E26</f>
        <v>6873</v>
      </c>
      <c r="F26" s="89">
        <f>'PO HMP 09'!F26+'PO MČ 09'!F26</f>
        <v>5461</v>
      </c>
      <c r="G26" s="89">
        <f>'PO HMP 09'!G26+'PO MČ 09'!G26</f>
        <v>1703</v>
      </c>
      <c r="H26" s="89">
        <f>'PO HMP 09'!H26+'PO MČ 09'!H26</f>
        <v>608</v>
      </c>
      <c r="I26" s="83">
        <f>'PO HMP 09'!I26+'PO MČ 09'!I26</f>
        <v>28946</v>
      </c>
      <c r="J26" s="84">
        <f t="shared" si="0"/>
        <v>29450</v>
      </c>
    </row>
    <row r="27" spans="1:10" ht="16.5" customHeight="1" thickBot="1">
      <c r="A27" s="22"/>
      <c r="B27" s="23"/>
      <c r="C27" s="83" t="s">
        <v>11</v>
      </c>
      <c r="D27" s="102" t="s">
        <v>11</v>
      </c>
      <c r="E27" s="25" t="s">
        <v>11</v>
      </c>
      <c r="F27" s="25" t="s">
        <v>11</v>
      </c>
      <c r="G27" s="25" t="s">
        <v>11</v>
      </c>
      <c r="H27" s="25" t="s">
        <v>11</v>
      </c>
      <c r="I27" s="83" t="s">
        <v>11</v>
      </c>
      <c r="J27" s="84" t="s">
        <v>11</v>
      </c>
    </row>
    <row r="28" spans="1:10" ht="16.5" customHeight="1" thickBot="1">
      <c r="A28" s="17" t="s">
        <v>44</v>
      </c>
      <c r="B28" s="18"/>
      <c r="C28" s="86">
        <f aca="true" t="shared" si="1" ref="C28:I28">SUM(C11:C27)</f>
        <v>44065</v>
      </c>
      <c r="D28" s="103">
        <f t="shared" si="1"/>
        <v>2534489</v>
      </c>
      <c r="E28" s="20">
        <f t="shared" si="1"/>
        <v>574210</v>
      </c>
      <c r="F28" s="20">
        <f t="shared" si="1"/>
        <v>532041</v>
      </c>
      <c r="G28" s="20">
        <f t="shared" si="1"/>
        <v>232531</v>
      </c>
      <c r="H28" s="20">
        <f t="shared" si="1"/>
        <v>1885</v>
      </c>
      <c r="I28" s="79">
        <f t="shared" si="1"/>
        <v>3875156</v>
      </c>
      <c r="J28" s="80">
        <f>C28+I28</f>
        <v>3919221</v>
      </c>
    </row>
    <row r="29" spans="1:10" ht="16.5" customHeight="1">
      <c r="A29" s="22"/>
      <c r="B29" s="23"/>
      <c r="C29" s="83" t="s">
        <v>50</v>
      </c>
      <c r="D29" s="102" t="s">
        <v>11</v>
      </c>
      <c r="E29" s="25" t="s">
        <v>11</v>
      </c>
      <c r="F29" s="25" t="s">
        <v>11</v>
      </c>
      <c r="G29" s="25" t="s">
        <v>11</v>
      </c>
      <c r="H29" s="25" t="s">
        <v>11</v>
      </c>
      <c r="I29" s="83" t="s">
        <v>11</v>
      </c>
      <c r="J29" s="84" t="s">
        <v>11</v>
      </c>
    </row>
    <row r="30" spans="1:10" ht="16.5" customHeight="1">
      <c r="A30" s="22" t="s">
        <v>30</v>
      </c>
      <c r="B30" s="23">
        <v>311</v>
      </c>
      <c r="C30" s="89">
        <f>'PO HMP 09'!C30+'PO MČ 09'!C30</f>
        <v>5115</v>
      </c>
      <c r="D30" s="89">
        <f>'PO HMP 09'!D30+'PO MČ 09'!D30</f>
        <v>3227</v>
      </c>
      <c r="E30" s="89">
        <f>'PO HMP 09'!E30+'PO MČ 09'!E30</f>
        <v>134856</v>
      </c>
      <c r="F30" s="89">
        <f>'PO HMP 09'!F30+'PO MČ 09'!F30</f>
        <v>144155</v>
      </c>
      <c r="G30" s="89">
        <f>'PO HMP 09'!G30+'PO MČ 09'!G30</f>
        <v>0</v>
      </c>
      <c r="H30" s="89">
        <f>'PO HMP 09'!H30+'PO MČ 09'!H30</f>
        <v>538</v>
      </c>
      <c r="I30" s="81">
        <f>'PO HMP 09'!I30+'PO MČ 09'!I30</f>
        <v>282776</v>
      </c>
      <c r="J30" s="84">
        <f>I30+C30</f>
        <v>287891</v>
      </c>
    </row>
    <row r="31" spans="1:10" ht="16.5" customHeight="1">
      <c r="A31" s="22" t="s">
        <v>31</v>
      </c>
      <c r="B31" s="23">
        <v>321</v>
      </c>
      <c r="C31" s="89">
        <f>'PO HMP 09'!C31+'PO MČ 09'!C31</f>
        <v>12</v>
      </c>
      <c r="D31" s="89">
        <f>'PO HMP 09'!D31+'PO MČ 09'!D31</f>
        <v>110</v>
      </c>
      <c r="E31" s="89">
        <f>'PO HMP 09'!E31+'PO MČ 09'!E31</f>
        <v>47602</v>
      </c>
      <c r="F31" s="89">
        <f>'PO HMP 09'!F31+'PO MČ 09'!F31</f>
        <v>2197</v>
      </c>
      <c r="G31" s="89">
        <f>'PO HMP 09'!G31+'PO MČ 09'!G31</f>
        <v>36</v>
      </c>
      <c r="H31" s="89">
        <f>'PO HMP 09'!H31+'PO MČ 09'!H31</f>
        <v>0</v>
      </c>
      <c r="I31" s="81">
        <f>'PO HMP 09'!I31+'PO MČ 09'!I31</f>
        <v>49945</v>
      </c>
      <c r="J31" s="84">
        <f aca="true" t="shared" si="2" ref="J31:J43">I31+C31</f>
        <v>49957</v>
      </c>
    </row>
    <row r="32" spans="1:10" ht="16.5" customHeight="1">
      <c r="A32" s="22" t="s">
        <v>61</v>
      </c>
      <c r="B32" s="23">
        <v>324</v>
      </c>
      <c r="C32" s="89">
        <f>'PO HMP 09'!C32+'PO MČ 09'!C32</f>
        <v>0</v>
      </c>
      <c r="D32" s="89">
        <f>'PO HMP 09'!D32+'PO MČ 09'!D32</f>
        <v>0</v>
      </c>
      <c r="E32" s="89">
        <f>'PO HMP 09'!E32+'PO MČ 09'!E32</f>
        <v>0</v>
      </c>
      <c r="F32" s="89">
        <f>'PO HMP 09'!F32+'PO MČ 09'!F32</f>
        <v>1909</v>
      </c>
      <c r="G32" s="89">
        <f>'PO HMP 09'!G32+'PO MČ 09'!G32</f>
        <v>0</v>
      </c>
      <c r="H32" s="89">
        <f>'PO HMP 09'!H32+'PO MČ 09'!H32</f>
        <v>0</v>
      </c>
      <c r="I32" s="81">
        <f>'PO HMP 09'!I32+'PO MČ 09'!I32</f>
        <v>1909</v>
      </c>
      <c r="J32" s="84">
        <f t="shared" si="2"/>
        <v>1909</v>
      </c>
    </row>
    <row r="33" spans="1:10" ht="16.5" customHeight="1">
      <c r="A33" s="22" t="s">
        <v>55</v>
      </c>
      <c r="B33" s="23">
        <v>340</v>
      </c>
      <c r="C33" s="89">
        <f>'PO HMP 09'!C33+'PO MČ 09'!C33</f>
        <v>28</v>
      </c>
      <c r="D33" s="89">
        <f>'PO HMP 09'!D33+'PO MČ 09'!D33</f>
        <v>1711</v>
      </c>
      <c r="E33" s="89">
        <f>'PO HMP 09'!E33+'PO MČ 09'!E33</f>
        <v>4927</v>
      </c>
      <c r="F33" s="89">
        <f>'PO HMP 09'!F33+'PO MČ 09'!F33</f>
        <v>605</v>
      </c>
      <c r="G33" s="89">
        <f>'PO HMP 09'!G33+'PO MČ 09'!G33</f>
        <v>8320</v>
      </c>
      <c r="H33" s="89">
        <f>'PO HMP 09'!H33+'PO MČ 09'!H33</f>
        <v>0</v>
      </c>
      <c r="I33" s="81">
        <f>'PO HMP 09'!I33+'PO MČ 09'!I33</f>
        <v>15563</v>
      </c>
      <c r="J33" s="84">
        <f t="shared" si="2"/>
        <v>15591</v>
      </c>
    </row>
    <row r="34" spans="1:10" ht="16.5" customHeight="1">
      <c r="A34" s="22" t="s">
        <v>64</v>
      </c>
      <c r="B34" s="23">
        <v>341</v>
      </c>
      <c r="C34" s="89">
        <f>'PO HMP 09'!C34+'PO MČ 09'!C34</f>
        <v>445</v>
      </c>
      <c r="D34" s="89">
        <f>'PO HMP 09'!D34+'PO MČ 09'!D34</f>
        <v>178711</v>
      </c>
      <c r="E34" s="89">
        <f>'PO HMP 09'!E34+'PO MČ 09'!E34</f>
        <v>34016</v>
      </c>
      <c r="F34" s="89">
        <f>'PO HMP 09'!F34+'PO MČ 09'!F34</f>
        <v>16447</v>
      </c>
      <c r="G34" s="89">
        <f>'PO HMP 09'!G34+'PO MČ 09'!G34</f>
        <v>39913</v>
      </c>
      <c r="H34" s="89">
        <f>'PO HMP 09'!H34+'PO MČ 09'!H34</f>
        <v>0</v>
      </c>
      <c r="I34" s="81">
        <f>'PO HMP 09'!I34+'PO MČ 09'!I34</f>
        <v>269087</v>
      </c>
      <c r="J34" s="84">
        <f t="shared" si="2"/>
        <v>269532</v>
      </c>
    </row>
    <row r="35" spans="1:10" ht="16.5" customHeight="1">
      <c r="A35" s="22" t="s">
        <v>32</v>
      </c>
      <c r="B35" s="23">
        <v>342</v>
      </c>
      <c r="C35" s="89">
        <f>'PO HMP 09'!C35+'PO MČ 09'!C35</f>
        <v>0</v>
      </c>
      <c r="D35" s="89">
        <f>'PO HMP 09'!D35+'PO MČ 09'!D35</f>
        <v>0</v>
      </c>
      <c r="E35" s="89">
        <f>'PO HMP 09'!E35+'PO MČ 09'!E35</f>
        <v>0</v>
      </c>
      <c r="F35" s="89">
        <f>'PO HMP 09'!F35+'PO MČ 09'!F35</f>
        <v>84</v>
      </c>
      <c r="G35" s="89">
        <f>'PO HMP 09'!G35+'PO MČ 09'!G35</f>
        <v>0</v>
      </c>
      <c r="H35" s="89">
        <f>'PO HMP 09'!H35+'PO MČ 09'!H35</f>
        <v>0</v>
      </c>
      <c r="I35" s="81">
        <f>'PO HMP 09'!I35+'PO MČ 09'!I35</f>
        <v>84</v>
      </c>
      <c r="J35" s="84">
        <f t="shared" si="2"/>
        <v>84</v>
      </c>
    </row>
    <row r="36" spans="1:10" ht="16.5" customHeight="1">
      <c r="A36" s="22" t="s">
        <v>65</v>
      </c>
      <c r="B36" s="23">
        <v>343</v>
      </c>
      <c r="C36" s="89">
        <f>'PO HMP 09'!C36+'PO MČ 09'!C36</f>
        <v>0</v>
      </c>
      <c r="D36" s="89">
        <f>'PO HMP 09'!D36+'PO MČ 09'!D36</f>
        <v>0</v>
      </c>
      <c r="E36" s="89">
        <f>'PO HMP 09'!E36+'PO MČ 09'!E36</f>
        <v>0</v>
      </c>
      <c r="F36" s="89">
        <f>'PO HMP 09'!F36+'PO MČ 09'!F36</f>
        <v>0</v>
      </c>
      <c r="G36" s="89">
        <f>'PO HMP 09'!G36+'PO MČ 09'!G36</f>
        <v>0</v>
      </c>
      <c r="H36" s="89">
        <f>'PO HMP 09'!H36+'PO MČ 09'!H36</f>
        <v>0</v>
      </c>
      <c r="I36" s="81">
        <f>'PO HMP 09'!I36+'PO MČ 09'!I36</f>
        <v>0</v>
      </c>
      <c r="J36" s="84">
        <f t="shared" si="2"/>
        <v>0</v>
      </c>
    </row>
    <row r="37" spans="1:10" ht="16.5" customHeight="1">
      <c r="A37" s="22" t="s">
        <v>56</v>
      </c>
      <c r="B37" s="23">
        <v>344</v>
      </c>
      <c r="C37" s="89">
        <f>'PO HMP 09'!C37+'PO MČ 09'!C37</f>
        <v>0</v>
      </c>
      <c r="D37" s="89">
        <f>'PO HMP 09'!D37+'PO MČ 09'!D37</f>
        <v>878</v>
      </c>
      <c r="E37" s="89">
        <f>'PO HMP 09'!E37+'PO MČ 09'!E37</f>
        <v>69</v>
      </c>
      <c r="F37" s="89">
        <f>'PO HMP 09'!F37+'PO MČ 09'!F37</f>
        <v>127</v>
      </c>
      <c r="G37" s="89">
        <f>'PO HMP 09'!G37+'PO MČ 09'!G37</f>
        <v>1039</v>
      </c>
      <c r="H37" s="89">
        <f>'PO HMP 09'!H37+'PO MČ 09'!H37</f>
        <v>0</v>
      </c>
      <c r="I37" s="81">
        <f>'PO HMP 09'!I37+'PO MČ 09'!I37</f>
        <v>2113</v>
      </c>
      <c r="J37" s="84">
        <f t="shared" si="2"/>
        <v>2113</v>
      </c>
    </row>
    <row r="38" spans="1:10" ht="16.5" customHeight="1">
      <c r="A38" s="22" t="s">
        <v>33</v>
      </c>
      <c r="B38" s="23">
        <v>351</v>
      </c>
      <c r="C38" s="89">
        <f>'PO HMP 09'!C38+'PO MČ 09'!C38</f>
        <v>0</v>
      </c>
      <c r="D38" s="89">
        <f>'PO HMP 09'!D38+'PO MČ 09'!D38</f>
        <v>0</v>
      </c>
      <c r="E38" s="89">
        <f>'PO HMP 09'!E38+'PO MČ 09'!E38</f>
        <v>0</v>
      </c>
      <c r="F38" s="89">
        <f>'PO HMP 09'!F38+'PO MČ 09'!F38</f>
        <v>0</v>
      </c>
      <c r="G38" s="89">
        <f>'PO HMP 09'!G38+'PO MČ 09'!G38</f>
        <v>0</v>
      </c>
      <c r="H38" s="89">
        <f>'PO HMP 09'!H38+'PO MČ 09'!H38</f>
        <v>0</v>
      </c>
      <c r="I38" s="81">
        <f>'PO HMP 09'!I38+'PO MČ 09'!I38</f>
        <v>0</v>
      </c>
      <c r="J38" s="84">
        <f t="shared" si="2"/>
        <v>0</v>
      </c>
    </row>
    <row r="39" spans="1:10" ht="16.5" customHeight="1">
      <c r="A39" s="22" t="s">
        <v>25</v>
      </c>
      <c r="B39" s="23">
        <v>361</v>
      </c>
      <c r="C39" s="89">
        <f>'PO HMP 09'!C39+'PO MČ 09'!C39</f>
        <v>0</v>
      </c>
      <c r="D39" s="89">
        <f>'PO HMP 09'!D39+'PO MČ 09'!D39</f>
        <v>0</v>
      </c>
      <c r="E39" s="89">
        <f>'PO HMP 09'!E39+'PO MČ 09'!E39</f>
        <v>0</v>
      </c>
      <c r="F39" s="89">
        <f>'PO HMP 09'!F39+'PO MČ 09'!F39</f>
        <v>0</v>
      </c>
      <c r="G39" s="89">
        <f>'PO HMP 09'!G39+'PO MČ 09'!G39</f>
        <v>0</v>
      </c>
      <c r="H39" s="89">
        <f>'PO HMP 09'!H39+'PO MČ 09'!H39</f>
        <v>0</v>
      </c>
      <c r="I39" s="81">
        <f>'PO HMP 09'!I39+'PO MČ 09'!I39</f>
        <v>0</v>
      </c>
      <c r="J39" s="84">
        <f t="shared" si="2"/>
        <v>0</v>
      </c>
    </row>
    <row r="40" spans="1:10" ht="16.5" customHeight="1">
      <c r="A40" s="22" t="s">
        <v>26</v>
      </c>
      <c r="B40" s="23">
        <v>371</v>
      </c>
      <c r="C40" s="89">
        <f>'PO HMP 09'!C40+'PO MČ 09'!C40</f>
        <v>2399</v>
      </c>
      <c r="D40" s="89">
        <f>'PO HMP 09'!D40+'PO MČ 09'!D40</f>
        <v>632952</v>
      </c>
      <c r="E40" s="89">
        <f>'PO HMP 09'!E40+'PO MČ 09'!E40</f>
        <v>64537</v>
      </c>
      <c r="F40" s="89">
        <f>'PO HMP 09'!F40+'PO MČ 09'!F40</f>
        <v>66240</v>
      </c>
      <c r="G40" s="89">
        <f>'PO HMP 09'!G40+'PO MČ 09'!G40</f>
        <v>64223</v>
      </c>
      <c r="H40" s="89">
        <f>'PO HMP 09'!H40+'PO MČ 09'!H40</f>
        <v>166</v>
      </c>
      <c r="I40" s="81">
        <f>'PO HMP 09'!I40+'PO MČ 09'!I40</f>
        <v>828118</v>
      </c>
      <c r="J40" s="84">
        <f t="shared" si="2"/>
        <v>830517</v>
      </c>
    </row>
    <row r="41" spans="1:10" s="14" customFormat="1" ht="16.5" customHeight="1">
      <c r="A41" s="22" t="s">
        <v>34</v>
      </c>
      <c r="B41" s="23">
        <v>372</v>
      </c>
      <c r="C41" s="89">
        <f>'PO HMP 09'!C41+'PO MČ 09'!C41</f>
        <v>5</v>
      </c>
      <c r="D41" s="89">
        <f>'PO HMP 09'!D41+'PO MČ 09'!D41</f>
        <v>0</v>
      </c>
      <c r="E41" s="89">
        <f>'PO HMP 09'!E41+'PO MČ 09'!E41</f>
        <v>996</v>
      </c>
      <c r="F41" s="89">
        <f>'PO HMP 09'!F41+'PO MČ 09'!F41</f>
        <v>440</v>
      </c>
      <c r="G41" s="89">
        <f>'PO HMP 09'!G41+'PO MČ 09'!G41</f>
        <v>0</v>
      </c>
      <c r="H41" s="89">
        <f>'PO HMP 09'!H41+'PO MČ 09'!H41</f>
        <v>0</v>
      </c>
      <c r="I41" s="81">
        <f>'PO HMP 09'!I41+'PO MČ 09'!I41</f>
        <v>1436</v>
      </c>
      <c r="J41" s="84">
        <f t="shared" si="2"/>
        <v>1441</v>
      </c>
    </row>
    <row r="42" spans="1:10" ht="16.5" customHeight="1">
      <c r="A42" s="22" t="s">
        <v>35</v>
      </c>
      <c r="B42" s="23">
        <v>381</v>
      </c>
      <c r="C42" s="89">
        <f>'PO HMP 09'!C42+'PO MČ 09'!C42</f>
        <v>0</v>
      </c>
      <c r="D42" s="89">
        <f>'PO HMP 09'!D42+'PO MČ 09'!D42</f>
        <v>0</v>
      </c>
      <c r="E42" s="89">
        <f>'PO HMP 09'!E42+'PO MČ 09'!E42</f>
        <v>0</v>
      </c>
      <c r="F42" s="89">
        <f>'PO HMP 09'!F42+'PO MČ 09'!F42</f>
        <v>0</v>
      </c>
      <c r="G42" s="89">
        <f>'PO HMP 09'!G42+'PO MČ 09'!G42</f>
        <v>0</v>
      </c>
      <c r="H42" s="89">
        <f>'PO HMP 09'!H42+'PO MČ 09'!H42</f>
        <v>0</v>
      </c>
      <c r="I42" s="81">
        <f>'PO HMP 09'!I42+'PO MČ 09'!I42</f>
        <v>0</v>
      </c>
      <c r="J42" s="84">
        <f t="shared" si="2"/>
        <v>0</v>
      </c>
    </row>
    <row r="43" spans="1:10" s="14" customFormat="1" ht="16.5" customHeight="1">
      <c r="A43" s="22" t="s">
        <v>36</v>
      </c>
      <c r="B43" s="23">
        <v>391</v>
      </c>
      <c r="C43" s="89">
        <f>'PO HMP 09'!C43+'PO MČ 09'!C43</f>
        <v>689</v>
      </c>
      <c r="D43" s="89">
        <f>'PO HMP 09'!D43+'PO MČ 09'!D43</f>
        <v>3304</v>
      </c>
      <c r="E43" s="89">
        <f>'PO HMP 09'!E43+'PO MČ 09'!E43</f>
        <v>14904</v>
      </c>
      <c r="F43" s="89">
        <f>'PO HMP 09'!F43+'PO MČ 09'!F43</f>
        <v>10408</v>
      </c>
      <c r="G43" s="89">
        <f>'PO HMP 09'!G43+'PO MČ 09'!G43</f>
        <v>0</v>
      </c>
      <c r="H43" s="89">
        <f>'PO HMP 09'!H43+'PO MČ 09'!H43</f>
        <v>0</v>
      </c>
      <c r="I43" s="81">
        <f>'PO HMP 09'!I43+'PO MČ 09'!I43</f>
        <v>28616</v>
      </c>
      <c r="J43" s="84">
        <f t="shared" si="2"/>
        <v>29305</v>
      </c>
    </row>
    <row r="44" spans="1:10" ht="16.5" customHeight="1" thickBot="1">
      <c r="A44" s="22"/>
      <c r="B44" s="23"/>
      <c r="C44" s="83" t="s">
        <v>11</v>
      </c>
      <c r="D44" s="102" t="s">
        <v>11</v>
      </c>
      <c r="E44" s="25" t="s">
        <v>11</v>
      </c>
      <c r="F44" s="25" t="s">
        <v>11</v>
      </c>
      <c r="G44" s="25" t="s">
        <v>11</v>
      </c>
      <c r="H44" s="25" t="s">
        <v>11</v>
      </c>
      <c r="I44" s="83" t="s">
        <v>11</v>
      </c>
      <c r="J44" s="84" t="s">
        <v>11</v>
      </c>
    </row>
    <row r="45" spans="1:10" ht="13.5" thickBot="1">
      <c r="A45" s="122" t="s">
        <v>37</v>
      </c>
      <c r="B45" s="123"/>
      <c r="C45" s="124">
        <f aca="true" t="shared" si="3" ref="C45:I45">SUM(C30:C44)</f>
        <v>8693</v>
      </c>
      <c r="D45" s="103">
        <f t="shared" si="3"/>
        <v>820893</v>
      </c>
      <c r="E45" s="20">
        <f t="shared" si="3"/>
        <v>301907</v>
      </c>
      <c r="F45" s="20">
        <f t="shared" si="3"/>
        <v>242612</v>
      </c>
      <c r="G45" s="20">
        <f t="shared" si="3"/>
        <v>113531</v>
      </c>
      <c r="H45" s="20">
        <f t="shared" si="3"/>
        <v>704</v>
      </c>
      <c r="I45" s="79">
        <f t="shared" si="3"/>
        <v>1479647</v>
      </c>
      <c r="J45" s="80">
        <f>C45+I45</f>
        <v>1488340</v>
      </c>
    </row>
    <row r="46" spans="1:10" ht="13.5" thickBot="1">
      <c r="A46" s="110"/>
      <c r="B46" s="111"/>
      <c r="C46" s="115"/>
      <c r="D46" s="115"/>
      <c r="E46" s="115"/>
      <c r="F46" s="115"/>
      <c r="G46" s="115"/>
      <c r="H46" s="115"/>
      <c r="I46" s="115"/>
      <c r="J46" s="115"/>
    </row>
    <row r="47" spans="1:10" ht="13.5" thickBot="1">
      <c r="A47" s="110" t="s">
        <v>67</v>
      </c>
      <c r="B47" s="111"/>
      <c r="C47" s="112">
        <f>SUM(C9+C28-C45)</f>
        <v>329210</v>
      </c>
      <c r="D47" s="112">
        <f aca="true" t="shared" si="4" ref="D47:J47">SUM(D9+D28-D45)</f>
        <v>18325006</v>
      </c>
      <c r="E47" s="112">
        <f t="shared" si="4"/>
        <v>4649622</v>
      </c>
      <c r="F47" s="112">
        <f t="shared" si="4"/>
        <v>4506998</v>
      </c>
      <c r="G47" s="112">
        <f t="shared" si="4"/>
        <v>2991745</v>
      </c>
      <c r="H47" s="112">
        <f>SUM(H9+H28-H45)</f>
        <v>20167</v>
      </c>
      <c r="I47" s="112">
        <f t="shared" si="4"/>
        <v>30493538</v>
      </c>
      <c r="J47" s="112">
        <f t="shared" si="4"/>
        <v>30822748</v>
      </c>
    </row>
  </sheetData>
  <mergeCells count="2">
    <mergeCell ref="A1:J1"/>
    <mergeCell ref="A2:J2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="75" zoomScaleNormal="75" workbookViewId="0" topLeftCell="A2">
      <selection activeCell="A2" sqref="A2:J2"/>
    </sheetView>
  </sheetViews>
  <sheetFormatPr defaultColWidth="9.140625" defaultRowHeight="12.75"/>
  <cols>
    <col min="1" max="1" width="52.140625" style="0" customWidth="1"/>
    <col min="2" max="2" width="4.8515625" style="1" customWidth="1"/>
    <col min="3" max="10" width="18.7109375" style="3" customWidth="1"/>
    <col min="11" max="11" width="13.57421875" style="0" customWidth="1"/>
  </cols>
  <sheetData>
    <row r="1" spans="1:10" ht="16.5" customHeight="1" hidden="1">
      <c r="A1" s="34" t="s">
        <v>1</v>
      </c>
      <c r="B1" s="5"/>
      <c r="C1" s="7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48</v>
      </c>
      <c r="J1" s="36" t="s">
        <v>40</v>
      </c>
    </row>
    <row r="2" spans="1:10" ht="16.5" customHeight="1">
      <c r="A2" s="128" t="s">
        <v>66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.5" customHeight="1">
      <c r="A3" s="130" t="s">
        <v>51</v>
      </c>
      <c r="B3" s="130"/>
      <c r="C3" s="130"/>
      <c r="D3" s="130"/>
      <c r="E3" s="130"/>
      <c r="F3" s="130"/>
      <c r="G3" s="130"/>
      <c r="H3" s="130"/>
      <c r="I3" s="130"/>
      <c r="J3" s="130"/>
    </row>
    <row r="4" ht="16.5" customHeight="1" thickBot="1"/>
    <row r="5" spans="1:10" ht="17.25" customHeight="1">
      <c r="A5" s="34" t="s">
        <v>1</v>
      </c>
      <c r="B5" s="5"/>
      <c r="C5" s="75" t="s">
        <v>2</v>
      </c>
      <c r="D5" s="7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48</v>
      </c>
      <c r="J5" s="36" t="s">
        <v>40</v>
      </c>
    </row>
    <row r="6" spans="1:10" ht="15.75" customHeight="1">
      <c r="A6" s="37"/>
      <c r="B6" s="10"/>
      <c r="C6" s="77" t="s">
        <v>10</v>
      </c>
      <c r="D6" s="37" t="s">
        <v>11</v>
      </c>
      <c r="E6" s="38" t="s">
        <v>12</v>
      </c>
      <c r="F6" s="38" t="s">
        <v>13</v>
      </c>
      <c r="G6" s="38"/>
      <c r="H6" s="38" t="s">
        <v>41</v>
      </c>
      <c r="I6" s="38" t="s">
        <v>10</v>
      </c>
      <c r="J6" s="39" t="s">
        <v>15</v>
      </c>
    </row>
    <row r="7" spans="1:10" ht="15.75" customHeight="1">
      <c r="A7" s="37"/>
      <c r="B7" s="78"/>
      <c r="C7" s="77" t="s">
        <v>15</v>
      </c>
      <c r="D7" s="37" t="s">
        <v>11</v>
      </c>
      <c r="E7" s="38"/>
      <c r="F7" s="38" t="s">
        <v>10</v>
      </c>
      <c r="G7" s="38"/>
      <c r="H7" s="38" t="s">
        <v>42</v>
      </c>
      <c r="I7" s="38" t="s">
        <v>15</v>
      </c>
      <c r="J7" s="39"/>
    </row>
    <row r="8" spans="1:10" ht="16.5" customHeight="1">
      <c r="A8" s="37"/>
      <c r="B8" s="38"/>
      <c r="C8" s="77" t="s">
        <v>11</v>
      </c>
      <c r="D8" s="37"/>
      <c r="E8" s="38"/>
      <c r="F8" s="38" t="s">
        <v>15</v>
      </c>
      <c r="G8" s="38"/>
      <c r="H8" s="38" t="s">
        <v>11</v>
      </c>
      <c r="I8" s="38" t="s">
        <v>17</v>
      </c>
      <c r="J8" s="39" t="s">
        <v>17</v>
      </c>
    </row>
    <row r="9" spans="1:10" ht="16.5" customHeight="1" thickBot="1">
      <c r="A9" s="37"/>
      <c r="B9" s="40" t="s">
        <v>18</v>
      </c>
      <c r="C9" s="77"/>
      <c r="D9" s="37"/>
      <c r="E9" s="38"/>
      <c r="F9" s="38"/>
      <c r="G9" s="38"/>
      <c r="H9" s="38"/>
      <c r="I9" s="38"/>
      <c r="J9" s="39"/>
    </row>
    <row r="10" spans="1:11" s="14" customFormat="1" ht="16.5" customHeight="1" thickBot="1">
      <c r="A10" s="17" t="s">
        <v>19</v>
      </c>
      <c r="B10" s="18">
        <v>111</v>
      </c>
      <c r="C10" s="79">
        <f>'SOR 200 09'!C9+'PO SUM 09'!C9</f>
        <v>2020908</v>
      </c>
      <c r="D10" s="79">
        <f>'SOR 200 09'!D9+'PO SUM 09'!D9</f>
        <v>193889962</v>
      </c>
      <c r="E10" s="79">
        <f>'SOR 200 09'!E9+'PO SUM 09'!E9</f>
        <v>10942832</v>
      </c>
      <c r="F10" s="79">
        <f>'SOR 200 09'!F9+'PO SUM 09'!F9</f>
        <v>5904104</v>
      </c>
      <c r="G10" s="79">
        <f>'SOR 200 09'!G9+'PO SUM 09'!G9</f>
        <v>52665859</v>
      </c>
      <c r="H10" s="79">
        <f>'SOR 200 09'!H9+'PO SUM 09'!H9</f>
        <v>683662</v>
      </c>
      <c r="I10" s="79">
        <f>'SOR 200 09'!I9+'PO SUM 09'!I9</f>
        <v>264086419</v>
      </c>
      <c r="J10" s="80">
        <f>I10+C10</f>
        <v>266107327</v>
      </c>
      <c r="K10" s="87" t="s">
        <v>11</v>
      </c>
    </row>
    <row r="11" spans="1:10" ht="16.5" customHeight="1">
      <c r="A11" s="22"/>
      <c r="B11" s="23"/>
      <c r="C11" s="83" t="s">
        <v>11</v>
      </c>
      <c r="D11" s="25"/>
      <c r="E11" s="25"/>
      <c r="F11" s="25"/>
      <c r="G11" s="25"/>
      <c r="H11" s="25"/>
      <c r="I11" s="83"/>
      <c r="J11" s="84"/>
    </row>
    <row r="12" spans="1:10" ht="16.5" customHeight="1">
      <c r="A12" s="22" t="s">
        <v>20</v>
      </c>
      <c r="B12" s="23">
        <v>121</v>
      </c>
      <c r="C12" s="83">
        <f>'SOR 200 09'!C11+'PO SUM 09'!C11</f>
        <v>7908</v>
      </c>
      <c r="D12" s="83">
        <f>'SOR 200 09'!D11+'PO SUM 09'!D11</f>
        <v>7381796</v>
      </c>
      <c r="E12" s="83">
        <f>'SOR 200 09'!E11+'PO SUM 09'!E11</f>
        <v>72381</v>
      </c>
      <c r="F12" s="83">
        <f>'SOR 200 09'!F11+'PO SUM 09'!F11</f>
        <v>2474</v>
      </c>
      <c r="G12" s="83">
        <f>'SOR 200 09'!G11+'PO SUM 09'!G11</f>
        <v>24337</v>
      </c>
      <c r="H12" s="83">
        <f>'SOR 200 09'!H11+'PO SUM 09'!H11</f>
        <v>0</v>
      </c>
      <c r="I12" s="83">
        <f>'SOR 200 09'!I11+'PO SUM 09'!I11</f>
        <v>7480988</v>
      </c>
      <c r="J12" s="108">
        <f>I12+C12</f>
        <v>7488896</v>
      </c>
    </row>
    <row r="13" spans="1:10" ht="16.5" customHeight="1">
      <c r="A13" s="22" t="s">
        <v>21</v>
      </c>
      <c r="B13" s="23">
        <v>122</v>
      </c>
      <c r="C13" s="83">
        <f>'SOR 200 09'!C12+'PO SUM 09'!C12</f>
        <v>400803</v>
      </c>
      <c r="D13" s="83">
        <f>'SOR 200 09'!D12+'PO SUM 09'!D12</f>
        <v>761260</v>
      </c>
      <c r="E13" s="83">
        <f>'SOR 200 09'!E12+'PO SUM 09'!E12</f>
        <v>907589</v>
      </c>
      <c r="F13" s="83">
        <f>'SOR 200 09'!F12+'PO SUM 09'!F12</f>
        <v>743977</v>
      </c>
      <c r="G13" s="83">
        <f>'SOR 200 09'!G12+'PO SUM 09'!G12</f>
        <v>372022</v>
      </c>
      <c r="H13" s="83">
        <f>'SOR 200 09'!H12+'PO SUM 09'!H12</f>
        <v>6002</v>
      </c>
      <c r="I13" s="83">
        <f>'SOR 200 09'!I12+'PO SUM 09'!I12</f>
        <v>2790850</v>
      </c>
      <c r="J13" s="84">
        <f aca="true" t="shared" si="0" ref="J13:J27">I13+C13</f>
        <v>3191653</v>
      </c>
    </row>
    <row r="14" spans="1:10" ht="16.5" customHeight="1">
      <c r="A14" s="22" t="s">
        <v>52</v>
      </c>
      <c r="B14" s="23">
        <v>123</v>
      </c>
      <c r="C14" s="83">
        <f>'SOR 200 09'!C13+'PO SUM 09'!C13</f>
        <v>32</v>
      </c>
      <c r="D14" s="83">
        <f>'SOR 200 09'!D13+'PO SUM 09'!D13</f>
        <v>42948</v>
      </c>
      <c r="E14" s="83">
        <f>'SOR 200 09'!E13+'PO SUM 09'!E13</f>
        <v>102</v>
      </c>
      <c r="F14" s="83">
        <f>'SOR 200 09'!F13+'PO SUM 09'!F13</f>
        <v>1149</v>
      </c>
      <c r="G14" s="83">
        <f>'SOR 200 09'!G13+'PO SUM 09'!G13</f>
        <v>13935</v>
      </c>
      <c r="H14" s="83">
        <f>'SOR 200 09'!H13+'PO SUM 09'!H13</f>
        <v>55</v>
      </c>
      <c r="I14" s="83">
        <f>'SOR 200 09'!I13+'PO SUM 09'!I13</f>
        <v>58189</v>
      </c>
      <c r="J14" s="84">
        <f t="shared" si="0"/>
        <v>58221</v>
      </c>
    </row>
    <row r="15" spans="1:10" ht="16.5" customHeight="1">
      <c r="A15" s="22" t="s">
        <v>59</v>
      </c>
      <c r="B15" s="23">
        <v>124</v>
      </c>
      <c r="C15" s="83">
        <f>'SOR 200 09'!C14+'PO SUM 09'!C14</f>
        <v>0</v>
      </c>
      <c r="D15" s="83">
        <f>'SOR 200 09'!D14+'PO SUM 09'!D14</f>
        <v>1265</v>
      </c>
      <c r="E15" s="83">
        <f>'SOR 200 09'!E14+'PO SUM 09'!E14</f>
        <v>0</v>
      </c>
      <c r="F15" s="83">
        <f>'SOR 200 09'!F14+'PO SUM 09'!F14</f>
        <v>152</v>
      </c>
      <c r="G15" s="83">
        <f>'SOR 200 09'!G14+'PO SUM 09'!G14</f>
        <v>26155</v>
      </c>
      <c r="H15" s="83">
        <f>'SOR 200 09'!H14+'PO SUM 09'!H14</f>
        <v>0</v>
      </c>
      <c r="I15" s="83">
        <f>'SOR 200 09'!I14+'PO SUM 09'!I14</f>
        <v>27572</v>
      </c>
      <c r="J15" s="84">
        <f t="shared" si="0"/>
        <v>27572</v>
      </c>
    </row>
    <row r="16" spans="1:10" ht="16.5" customHeight="1">
      <c r="A16" s="22" t="s">
        <v>22</v>
      </c>
      <c r="B16" s="23">
        <v>131</v>
      </c>
      <c r="C16" s="83">
        <f>'SOR 200 09'!C15+'PO SUM 09'!C15</f>
        <v>39601</v>
      </c>
      <c r="D16" s="83">
        <f>'SOR 200 09'!D15+'PO SUM 09'!D15</f>
        <v>5030985</v>
      </c>
      <c r="E16" s="83">
        <f>'SOR 200 09'!E15+'PO SUM 09'!E15</f>
        <v>46768</v>
      </c>
      <c r="F16" s="83">
        <f>'SOR 200 09'!F15+'PO SUM 09'!F15</f>
        <v>37</v>
      </c>
      <c r="G16" s="83">
        <f>'SOR 200 09'!G15+'PO SUM 09'!G15</f>
        <v>0</v>
      </c>
      <c r="H16" s="83">
        <f>'SOR 200 09'!H15+'PO SUM 09'!H15</f>
        <v>0</v>
      </c>
      <c r="I16" s="83">
        <f>'SOR 200 09'!I15+'PO SUM 09'!I15</f>
        <v>5077790</v>
      </c>
      <c r="J16" s="84">
        <f t="shared" si="0"/>
        <v>5117391</v>
      </c>
    </row>
    <row r="17" spans="1:10" ht="16.5" customHeight="1">
      <c r="A17" s="22" t="s">
        <v>53</v>
      </c>
      <c r="B17" s="23">
        <v>140</v>
      </c>
      <c r="C17" s="83">
        <f>'SOR 200 09'!C16+'PO SUM 09'!C16</f>
        <v>1195</v>
      </c>
      <c r="D17" s="83">
        <f>'SOR 200 09'!D16+'PO SUM 09'!D16</f>
        <v>606776</v>
      </c>
      <c r="E17" s="83">
        <f>'SOR 200 09'!E16+'PO SUM 09'!E16</f>
        <v>126990</v>
      </c>
      <c r="F17" s="83">
        <f>'SOR 200 09'!F16+'PO SUM 09'!F16</f>
        <v>35970</v>
      </c>
      <c r="G17" s="83">
        <f>'SOR 200 09'!G16+'PO SUM 09'!G16</f>
        <v>115762</v>
      </c>
      <c r="H17" s="83">
        <f>'SOR 200 09'!H16+'PO SUM 09'!H16</f>
        <v>30</v>
      </c>
      <c r="I17" s="83">
        <f>'SOR 200 09'!I16+'PO SUM 09'!I16</f>
        <v>885528</v>
      </c>
      <c r="J17" s="84">
        <f t="shared" si="0"/>
        <v>886723</v>
      </c>
    </row>
    <row r="18" spans="1:10" ht="16.5" customHeight="1">
      <c r="A18" s="22" t="s">
        <v>62</v>
      </c>
      <c r="B18" s="23">
        <v>141</v>
      </c>
      <c r="C18" s="83">
        <f>'SOR 200 09'!C17+'PO SUM 09'!C17</f>
        <v>1518</v>
      </c>
      <c r="D18" s="83">
        <f>'SOR 200 09'!D17+'PO SUM 09'!D17</f>
        <v>752576</v>
      </c>
      <c r="E18" s="83">
        <f>'SOR 200 09'!E17+'PO SUM 09'!E17</f>
        <v>71909</v>
      </c>
      <c r="F18" s="83">
        <f>'SOR 200 09'!F17+'PO SUM 09'!F17</f>
        <v>38897</v>
      </c>
      <c r="G18" s="83">
        <f>'SOR 200 09'!G17+'PO SUM 09'!G17</f>
        <v>368600</v>
      </c>
      <c r="H18" s="83">
        <f>'SOR 200 09'!H17+'PO SUM 09'!H17</f>
        <v>292</v>
      </c>
      <c r="I18" s="83">
        <f>'SOR 200 09'!I17+'PO SUM 09'!I17</f>
        <v>1232274</v>
      </c>
      <c r="J18" s="84">
        <f t="shared" si="0"/>
        <v>1233792</v>
      </c>
    </row>
    <row r="19" spans="1:10" ht="16.5" customHeight="1">
      <c r="A19" s="22" t="s">
        <v>23</v>
      </c>
      <c r="B19" s="23">
        <v>142</v>
      </c>
      <c r="C19" s="83">
        <f>'SOR 200 09'!C18+'PO SUM 09'!C18</f>
        <v>0</v>
      </c>
      <c r="D19" s="83">
        <f>'SOR 200 09'!D18+'PO SUM 09'!D18</f>
        <v>38811</v>
      </c>
      <c r="E19" s="83">
        <f>'SOR 200 09'!E18+'PO SUM 09'!E18</f>
        <v>76</v>
      </c>
      <c r="F19" s="83">
        <f>'SOR 200 09'!F18+'PO SUM 09'!F18</f>
        <v>337</v>
      </c>
      <c r="G19" s="83">
        <f>'SOR 200 09'!G18+'PO SUM 09'!G18</f>
        <v>105288</v>
      </c>
      <c r="H19" s="83">
        <f>'SOR 200 09'!H18+'PO SUM 09'!H18</f>
        <v>0</v>
      </c>
      <c r="I19" s="83">
        <f>'SOR 200 09'!I18+'PO SUM 09'!I18</f>
        <v>144512</v>
      </c>
      <c r="J19" s="84">
        <f t="shared" si="0"/>
        <v>144512</v>
      </c>
    </row>
    <row r="20" spans="1:10" ht="16.5" customHeight="1">
      <c r="A20" s="22" t="s">
        <v>63</v>
      </c>
      <c r="B20" s="23">
        <v>143</v>
      </c>
      <c r="C20" s="83">
        <f>'SOR 200 09'!C19+'PO SUM 09'!C19</f>
        <v>117</v>
      </c>
      <c r="D20" s="83">
        <f>'SOR 200 09'!D19+'PO SUM 09'!D19</f>
        <v>16715</v>
      </c>
      <c r="E20" s="83">
        <f>'SOR 200 09'!E19+'PO SUM 09'!E19</f>
        <v>11107</v>
      </c>
      <c r="F20" s="83">
        <f>'SOR 200 09'!F19+'PO SUM 09'!F19</f>
        <v>4844</v>
      </c>
      <c r="G20" s="83">
        <f>'SOR 200 09'!G19+'PO SUM 09'!G19</f>
        <v>501711</v>
      </c>
      <c r="H20" s="83">
        <f>'SOR 200 09'!H19+'PO SUM 09'!H19</f>
        <v>0</v>
      </c>
      <c r="I20" s="83">
        <f>'SOR 200 09'!I19+'PO SUM 09'!I19</f>
        <v>534377</v>
      </c>
      <c r="J20" s="84">
        <f t="shared" si="0"/>
        <v>534494</v>
      </c>
    </row>
    <row r="21" spans="1:10" ht="16.5" customHeight="1">
      <c r="A21" s="22" t="s">
        <v>54</v>
      </c>
      <c r="B21" s="23">
        <v>144</v>
      </c>
      <c r="C21" s="83">
        <f>'SOR 200 09'!C20+'PO SUM 09'!C20</f>
        <v>109</v>
      </c>
      <c r="D21" s="83">
        <f>'SOR 200 09'!D20+'PO SUM 09'!D20</f>
        <v>3285606</v>
      </c>
      <c r="E21" s="83">
        <f>'SOR 200 09'!E20+'PO SUM 09'!E20</f>
        <v>24225</v>
      </c>
      <c r="F21" s="83">
        <f>'SOR 200 09'!F20+'PO SUM 09'!F20</f>
        <v>6473</v>
      </c>
      <c r="G21" s="83">
        <f>'SOR 200 09'!G20+'PO SUM 09'!G20</f>
        <v>442202</v>
      </c>
      <c r="H21" s="83">
        <f>'SOR 200 09'!H20+'PO SUM 09'!H20</f>
        <v>211</v>
      </c>
      <c r="I21" s="83">
        <f>'SOR 200 09'!I20+'PO SUM 09'!I20</f>
        <v>3758717</v>
      </c>
      <c r="J21" s="84">
        <f t="shared" si="0"/>
        <v>3758826</v>
      </c>
    </row>
    <row r="22" spans="1:10" ht="16.5" customHeight="1">
      <c r="A22" s="22" t="s">
        <v>24</v>
      </c>
      <c r="B22" s="23">
        <v>151</v>
      </c>
      <c r="C22" s="83">
        <f>'SOR 200 09'!C21+'PO SUM 09'!C21</f>
        <v>136</v>
      </c>
      <c r="D22" s="83">
        <f>'SOR 200 09'!D21+'PO SUM 09'!D21</f>
        <v>139822</v>
      </c>
      <c r="E22" s="83">
        <f>'SOR 200 09'!E21+'PO SUM 09'!E21</f>
        <v>6006</v>
      </c>
      <c r="F22" s="83">
        <f>'SOR 200 09'!F21+'PO SUM 09'!F21</f>
        <v>10948</v>
      </c>
      <c r="G22" s="83">
        <f>'SOR 200 09'!G21+'PO SUM 09'!G21</f>
        <v>179505</v>
      </c>
      <c r="H22" s="83">
        <f>'SOR 200 09'!H21+'PO SUM 09'!H21</f>
        <v>321</v>
      </c>
      <c r="I22" s="83">
        <f>'SOR 200 09'!I21+'PO SUM 09'!I21</f>
        <v>336602</v>
      </c>
      <c r="J22" s="84">
        <f t="shared" si="0"/>
        <v>336738</v>
      </c>
    </row>
    <row r="23" spans="1:10" ht="16.5" customHeight="1">
      <c r="A23" s="22" t="s">
        <v>25</v>
      </c>
      <c r="B23" s="23">
        <v>161</v>
      </c>
      <c r="C23" s="83">
        <f>'SOR 200 09'!C22+'PO SUM 09'!C22</f>
        <v>0</v>
      </c>
      <c r="D23" s="83">
        <f>'SOR 200 09'!D22+'PO SUM 09'!D22</f>
        <v>0</v>
      </c>
      <c r="E23" s="83">
        <f>'SOR 200 09'!E22+'PO SUM 09'!E22</f>
        <v>0</v>
      </c>
      <c r="F23" s="83">
        <f>'SOR 200 09'!F22+'PO SUM 09'!F22</f>
        <v>0</v>
      </c>
      <c r="G23" s="83">
        <f>'SOR 200 09'!G22+'PO SUM 09'!G22</f>
        <v>1530</v>
      </c>
      <c r="H23" s="83">
        <f>'SOR 200 09'!H22+'PO SUM 09'!H22</f>
        <v>0</v>
      </c>
      <c r="I23" s="83">
        <f>'SOR 200 09'!I22+'PO SUM 09'!I22</f>
        <v>1530</v>
      </c>
      <c r="J23" s="84">
        <f t="shared" si="0"/>
        <v>1530</v>
      </c>
    </row>
    <row r="24" spans="1:10" ht="16.5" customHeight="1">
      <c r="A24" s="22" t="s">
        <v>26</v>
      </c>
      <c r="B24" s="23">
        <v>171</v>
      </c>
      <c r="C24" s="83">
        <f>'SOR 200 09'!C23+'PO SUM 09'!C23</f>
        <v>10018</v>
      </c>
      <c r="D24" s="83">
        <f>'SOR 200 09'!D23+'PO SUM 09'!D23</f>
        <v>2267712</v>
      </c>
      <c r="E24" s="83">
        <f>'SOR 200 09'!E23+'PO SUM 09'!E23</f>
        <v>88447</v>
      </c>
      <c r="F24" s="83">
        <f>'SOR 200 09'!F23+'PO SUM 09'!F23</f>
        <v>48764</v>
      </c>
      <c r="G24" s="83">
        <f>'SOR 200 09'!G23+'PO SUM 09'!G23</f>
        <v>790814</v>
      </c>
      <c r="H24" s="83">
        <f>'SOR 200 09'!H23+'PO SUM 09'!H23</f>
        <v>1161</v>
      </c>
      <c r="I24" s="83">
        <f>'SOR 200 09'!I23+'PO SUM 09'!I23</f>
        <v>3196898</v>
      </c>
      <c r="J24" s="84">
        <f t="shared" si="0"/>
        <v>3206916</v>
      </c>
    </row>
    <row r="25" spans="1:10" ht="16.5" customHeight="1">
      <c r="A25" s="22" t="s">
        <v>27</v>
      </c>
      <c r="B25" s="23">
        <v>172</v>
      </c>
      <c r="C25" s="83">
        <f>'SOR 200 09'!C24+'PO SUM 09'!C24</f>
        <v>7</v>
      </c>
      <c r="D25" s="83">
        <f>'SOR 200 09'!D24+'PO SUM 09'!D24</f>
        <v>105</v>
      </c>
      <c r="E25" s="83">
        <f>'SOR 200 09'!E24+'PO SUM 09'!E24</f>
        <v>215</v>
      </c>
      <c r="F25" s="83">
        <f>'SOR 200 09'!F24+'PO SUM 09'!F24</f>
        <v>652</v>
      </c>
      <c r="G25" s="83">
        <f>'SOR 200 09'!G24+'PO SUM 09'!G24</f>
        <v>2075</v>
      </c>
      <c r="H25" s="83">
        <f>'SOR 200 09'!H24+'PO SUM 09'!H24</f>
        <v>114</v>
      </c>
      <c r="I25" s="83">
        <f>'SOR 200 09'!I24+'PO SUM 09'!I24</f>
        <v>3161</v>
      </c>
      <c r="J25" s="84">
        <f t="shared" si="0"/>
        <v>3168</v>
      </c>
    </row>
    <row r="26" spans="1:10" ht="28.5" customHeight="1">
      <c r="A26" s="88" t="s">
        <v>60</v>
      </c>
      <c r="B26" s="23">
        <v>181</v>
      </c>
      <c r="C26" s="83">
        <f>'SOR 200 09'!C25+'PO SUM 09'!C25</f>
        <v>0</v>
      </c>
      <c r="D26" s="83">
        <f>'SOR 200 09'!D25+'PO SUM 09'!D25</f>
        <v>0</v>
      </c>
      <c r="E26" s="83">
        <f>'SOR 200 09'!E25+'PO SUM 09'!E25</f>
        <v>0</v>
      </c>
      <c r="F26" s="83">
        <f>'SOR 200 09'!F25+'PO SUM 09'!F25</f>
        <v>0</v>
      </c>
      <c r="G26" s="83">
        <f>'SOR 200 09'!G25+'PO SUM 09'!G25</f>
        <v>0</v>
      </c>
      <c r="H26" s="83">
        <f>'SOR 200 09'!H25+'PO SUM 09'!H25</f>
        <v>0</v>
      </c>
      <c r="I26" s="83">
        <f>'SOR 200 09'!I25+'PO SUM 09'!I25</f>
        <v>0</v>
      </c>
      <c r="J26" s="84">
        <f t="shared" si="0"/>
        <v>0</v>
      </c>
    </row>
    <row r="27" spans="1:10" ht="16.5" customHeight="1">
      <c r="A27" s="22" t="s">
        <v>28</v>
      </c>
      <c r="B27" s="23">
        <v>191</v>
      </c>
      <c r="C27" s="83">
        <f>'SOR 200 09'!C26+'PO SUM 09'!C26</f>
        <v>7883</v>
      </c>
      <c r="D27" s="83">
        <f>'SOR 200 09'!D26+'PO SUM 09'!D26</f>
        <v>993765</v>
      </c>
      <c r="E27" s="83">
        <f>'SOR 200 09'!E26+'PO SUM 09'!E26</f>
        <v>28947</v>
      </c>
      <c r="F27" s="83">
        <f>'SOR 200 09'!F26+'PO SUM 09'!F26</f>
        <v>17133</v>
      </c>
      <c r="G27" s="83">
        <f>'SOR 200 09'!G26+'PO SUM 09'!G26</f>
        <v>468575</v>
      </c>
      <c r="H27" s="83">
        <f>'SOR 200 09'!H26+'PO SUM 09'!H26</f>
        <v>2352</v>
      </c>
      <c r="I27" s="83">
        <f>'SOR 200 09'!I26+'PO SUM 09'!I26</f>
        <v>1510772</v>
      </c>
      <c r="J27" s="84">
        <f t="shared" si="0"/>
        <v>1518655</v>
      </c>
    </row>
    <row r="28" spans="1:10" ht="16.5" customHeight="1" thickBot="1">
      <c r="A28" s="22"/>
      <c r="B28" s="23"/>
      <c r="C28" s="83" t="s">
        <v>11</v>
      </c>
      <c r="D28" s="25" t="s">
        <v>11</v>
      </c>
      <c r="E28" s="83"/>
      <c r="F28" s="25" t="s">
        <v>11</v>
      </c>
      <c r="G28" s="25" t="s">
        <v>11</v>
      </c>
      <c r="H28" s="25" t="s">
        <v>11</v>
      </c>
      <c r="I28" s="83" t="s">
        <v>11</v>
      </c>
      <c r="J28" s="84" t="s">
        <v>11</v>
      </c>
    </row>
    <row r="29" spans="1:11" s="14" customFormat="1" ht="16.5" customHeight="1" thickBot="1">
      <c r="A29" s="17" t="s">
        <v>44</v>
      </c>
      <c r="B29" s="18"/>
      <c r="C29" s="86">
        <f aca="true" t="shared" si="1" ref="C29:H29">SUM(C12:C28)</f>
        <v>469327</v>
      </c>
      <c r="D29" s="86">
        <f t="shared" si="1"/>
        <v>21320142</v>
      </c>
      <c r="E29" s="86">
        <f t="shared" si="1"/>
        <v>1384762</v>
      </c>
      <c r="F29" s="86">
        <f t="shared" si="1"/>
        <v>911807</v>
      </c>
      <c r="G29" s="86">
        <f t="shared" si="1"/>
        <v>3412511</v>
      </c>
      <c r="H29" s="86">
        <f t="shared" si="1"/>
        <v>10538</v>
      </c>
      <c r="I29" s="86">
        <f>SUM(I12:I28)</f>
        <v>27039760</v>
      </c>
      <c r="J29" s="80">
        <f>I29+C29</f>
        <v>27509087</v>
      </c>
      <c r="K29" s="87" t="s">
        <v>11</v>
      </c>
    </row>
    <row r="30" spans="1:10" ht="16.5" customHeight="1">
      <c r="A30" s="22"/>
      <c r="B30" s="23"/>
      <c r="C30" s="83" t="s">
        <v>11</v>
      </c>
      <c r="D30" s="25" t="s">
        <v>11</v>
      </c>
      <c r="E30" s="25" t="s">
        <v>11</v>
      </c>
      <c r="F30" s="25" t="s">
        <v>11</v>
      </c>
      <c r="G30" s="25" t="s">
        <v>11</v>
      </c>
      <c r="H30" s="25" t="s">
        <v>11</v>
      </c>
      <c r="I30" s="83" t="s">
        <v>11</v>
      </c>
      <c r="J30" s="84" t="s">
        <v>11</v>
      </c>
    </row>
    <row r="31" spans="1:10" ht="16.5" customHeight="1">
      <c r="A31" s="22" t="s">
        <v>30</v>
      </c>
      <c r="B31" s="23">
        <v>311</v>
      </c>
      <c r="C31" s="83">
        <f>'SOR 200 09'!C30+'PO SUM 09'!C30</f>
        <v>42425</v>
      </c>
      <c r="D31" s="83">
        <f>'SOR 200 09'!D30+'PO SUM 09'!D30</f>
        <v>188428</v>
      </c>
      <c r="E31" s="83">
        <f>'SOR 200 09'!E30+'PO SUM 09'!E30</f>
        <v>229328</v>
      </c>
      <c r="F31" s="83">
        <f>'SOR 200 09'!F30+'PO SUM 09'!F30</f>
        <v>208361</v>
      </c>
      <c r="G31" s="83">
        <f>'SOR 200 09'!G30+'PO SUM 09'!G30</f>
        <v>3500</v>
      </c>
      <c r="H31" s="83">
        <f>'SOR 200 09'!H30+'PO SUM 09'!H30</f>
        <v>671</v>
      </c>
      <c r="I31" s="83">
        <f>'SOR 200 09'!I30+'PO SUM 09'!I30</f>
        <v>630288</v>
      </c>
      <c r="J31" s="84">
        <f aca="true" t="shared" si="2" ref="J31:J44">I31+C31</f>
        <v>672713</v>
      </c>
    </row>
    <row r="32" spans="1:10" ht="16.5" customHeight="1">
      <c r="A32" s="22" t="s">
        <v>31</v>
      </c>
      <c r="B32" s="23">
        <v>321</v>
      </c>
      <c r="C32" s="83">
        <f>'SOR 200 09'!C31+'PO SUM 09'!C31</f>
        <v>71</v>
      </c>
      <c r="D32" s="83">
        <f>'SOR 200 09'!D31+'PO SUM 09'!D31</f>
        <v>1751491</v>
      </c>
      <c r="E32" s="83">
        <f>'SOR 200 09'!E31+'PO SUM 09'!E31</f>
        <v>92220</v>
      </c>
      <c r="F32" s="83">
        <f>'SOR 200 09'!F31+'PO SUM 09'!F31</f>
        <v>14095</v>
      </c>
      <c r="G32" s="83">
        <f>'SOR 200 09'!G31+'PO SUM 09'!G31</f>
        <v>750190</v>
      </c>
      <c r="H32" s="83">
        <f>'SOR 200 09'!H31+'PO SUM 09'!H31</f>
        <v>0</v>
      </c>
      <c r="I32" s="83">
        <f>'SOR 200 09'!I31+'PO SUM 09'!I31</f>
        <v>2607996</v>
      </c>
      <c r="J32" s="84">
        <f t="shared" si="2"/>
        <v>2608067</v>
      </c>
    </row>
    <row r="33" spans="1:10" ht="16.5" customHeight="1">
      <c r="A33" s="22" t="s">
        <v>61</v>
      </c>
      <c r="B33" s="23">
        <v>324</v>
      </c>
      <c r="C33" s="83">
        <f>'SOR 200 09'!C32+'PO SUM 09'!C32</f>
        <v>0</v>
      </c>
      <c r="D33" s="83">
        <f>'SOR 200 09'!D32+'PO SUM 09'!D32</f>
        <v>13294</v>
      </c>
      <c r="E33" s="83">
        <f>'SOR 200 09'!E32+'PO SUM 09'!E32</f>
        <v>303</v>
      </c>
      <c r="F33" s="83">
        <f>'SOR 200 09'!F32+'PO SUM 09'!F32</f>
        <v>1909</v>
      </c>
      <c r="G33" s="83">
        <f>'SOR 200 09'!G32+'PO SUM 09'!G32</f>
        <v>9056</v>
      </c>
      <c r="H33" s="83">
        <f>'SOR 200 09'!H32+'PO SUM 09'!H32</f>
        <v>0</v>
      </c>
      <c r="I33" s="83">
        <f>'SOR 200 09'!I32+'PO SUM 09'!I32</f>
        <v>24562</v>
      </c>
      <c r="J33" s="84">
        <f t="shared" si="2"/>
        <v>24562</v>
      </c>
    </row>
    <row r="34" spans="1:10" ht="16.5" customHeight="1">
      <c r="A34" s="22" t="s">
        <v>55</v>
      </c>
      <c r="B34" s="23">
        <v>340</v>
      </c>
      <c r="C34" s="83">
        <f>'SOR 200 09'!C33+'PO SUM 09'!C33</f>
        <v>1315</v>
      </c>
      <c r="D34" s="83">
        <f>'SOR 200 09'!D33+'PO SUM 09'!D33</f>
        <v>946421</v>
      </c>
      <c r="E34" s="83">
        <f>'SOR 200 09'!E33+'PO SUM 09'!E33</f>
        <v>61358</v>
      </c>
      <c r="F34" s="83">
        <f>'SOR 200 09'!F33+'PO SUM 09'!F33</f>
        <v>34899</v>
      </c>
      <c r="G34" s="83">
        <f>'SOR 200 09'!G33+'PO SUM 09'!G33</f>
        <v>117646</v>
      </c>
      <c r="H34" s="83">
        <f>'SOR 200 09'!H33+'PO SUM 09'!H33</f>
        <v>13016</v>
      </c>
      <c r="I34" s="83">
        <f>'SOR 200 09'!I33+'PO SUM 09'!I33</f>
        <v>1173340</v>
      </c>
      <c r="J34" s="84">
        <f t="shared" si="2"/>
        <v>1174655</v>
      </c>
    </row>
    <row r="35" spans="1:10" ht="16.5" customHeight="1">
      <c r="A35" s="22" t="s">
        <v>64</v>
      </c>
      <c r="B35" s="23">
        <v>341</v>
      </c>
      <c r="C35" s="83">
        <f>'SOR 200 09'!C34+'PO SUM 09'!C34</f>
        <v>745</v>
      </c>
      <c r="D35" s="83">
        <f>'SOR 200 09'!D34+'PO SUM 09'!D34</f>
        <v>595736</v>
      </c>
      <c r="E35" s="83">
        <f>'SOR 200 09'!E34+'PO SUM 09'!E34</f>
        <v>40877</v>
      </c>
      <c r="F35" s="83">
        <f>'SOR 200 09'!F34+'PO SUM 09'!F34</f>
        <v>42645</v>
      </c>
      <c r="G35" s="83">
        <f>'SOR 200 09'!G34+'PO SUM 09'!G34</f>
        <v>389242</v>
      </c>
      <c r="H35" s="83">
        <f>'SOR 200 09'!H34+'PO SUM 09'!H34</f>
        <v>0</v>
      </c>
      <c r="I35" s="83">
        <f>'SOR 200 09'!I34+'PO SUM 09'!I34</f>
        <v>1068500</v>
      </c>
      <c r="J35" s="84">
        <f t="shared" si="2"/>
        <v>1069245</v>
      </c>
    </row>
    <row r="36" spans="1:10" ht="16.5" customHeight="1">
      <c r="A36" s="22" t="s">
        <v>32</v>
      </c>
      <c r="B36" s="23">
        <v>342</v>
      </c>
      <c r="C36" s="83">
        <f>'SOR 200 09'!C35+'PO SUM 09'!C35</f>
        <v>412</v>
      </c>
      <c r="D36" s="83">
        <f>'SOR 200 09'!D35+'PO SUM 09'!D35</f>
        <v>9982</v>
      </c>
      <c r="E36" s="83">
        <f>'SOR 200 09'!E35+'PO SUM 09'!E35</f>
        <v>7321</v>
      </c>
      <c r="F36" s="83">
        <f>'SOR 200 09'!F35+'PO SUM 09'!F35</f>
        <v>1063</v>
      </c>
      <c r="G36" s="83">
        <f>'SOR 200 09'!G35+'PO SUM 09'!G35</f>
        <v>39777</v>
      </c>
      <c r="H36" s="83">
        <f>'SOR 200 09'!H35+'PO SUM 09'!H35</f>
        <v>0</v>
      </c>
      <c r="I36" s="83">
        <f>'SOR 200 09'!I35+'PO SUM 09'!I35</f>
        <v>58143</v>
      </c>
      <c r="J36" s="84">
        <f t="shared" si="2"/>
        <v>58555</v>
      </c>
    </row>
    <row r="37" spans="1:10" ht="16.5" customHeight="1">
      <c r="A37" s="22" t="s">
        <v>65</v>
      </c>
      <c r="B37" s="23">
        <v>343</v>
      </c>
      <c r="C37" s="83">
        <f>'SOR 200 09'!C36+'PO SUM 09'!C36</f>
        <v>0</v>
      </c>
      <c r="D37" s="83">
        <f>'SOR 200 09'!D36+'PO SUM 09'!D36</f>
        <v>6514</v>
      </c>
      <c r="E37" s="83">
        <f>'SOR 200 09'!E36+'PO SUM 09'!E36</f>
        <v>0</v>
      </c>
      <c r="F37" s="83">
        <f>'SOR 200 09'!F36+'PO SUM 09'!F36</f>
        <v>177</v>
      </c>
      <c r="G37" s="83">
        <f>'SOR 200 09'!G36+'PO SUM 09'!G36</f>
        <v>4779</v>
      </c>
      <c r="H37" s="83">
        <f>'SOR 200 09'!H36+'PO SUM 09'!H36</f>
        <v>0</v>
      </c>
      <c r="I37" s="83">
        <f>'SOR 200 09'!I36+'PO SUM 09'!I36</f>
        <v>11470</v>
      </c>
      <c r="J37" s="84">
        <f t="shared" si="2"/>
        <v>11470</v>
      </c>
    </row>
    <row r="38" spans="1:10" ht="16.5" customHeight="1">
      <c r="A38" s="22" t="s">
        <v>56</v>
      </c>
      <c r="B38" s="23">
        <v>344</v>
      </c>
      <c r="C38" s="83">
        <f>'SOR 200 09'!C37+'PO SUM 09'!C37</f>
        <v>529</v>
      </c>
      <c r="D38" s="83">
        <f>'SOR 200 09'!D37+'PO SUM 09'!D37</f>
        <v>2910735</v>
      </c>
      <c r="E38" s="83">
        <f>'SOR 200 09'!E37+'PO SUM 09'!E37</f>
        <v>17003</v>
      </c>
      <c r="F38" s="83">
        <f>'SOR 200 09'!F37+'PO SUM 09'!F37</f>
        <v>10279</v>
      </c>
      <c r="G38" s="83">
        <f>'SOR 200 09'!G37+'PO SUM 09'!G37</f>
        <v>295476</v>
      </c>
      <c r="H38" s="83">
        <f>'SOR 200 09'!H37+'PO SUM 09'!H37</f>
        <v>15</v>
      </c>
      <c r="I38" s="83">
        <f>'SOR 200 09'!I37+'PO SUM 09'!I37</f>
        <v>3233508</v>
      </c>
      <c r="J38" s="84">
        <f t="shared" si="2"/>
        <v>3234037</v>
      </c>
    </row>
    <row r="39" spans="1:10" ht="16.5" customHeight="1">
      <c r="A39" s="22" t="s">
        <v>33</v>
      </c>
      <c r="B39" s="23">
        <v>351</v>
      </c>
      <c r="C39" s="83">
        <f>'SOR 200 09'!C38+'PO SUM 09'!C38</f>
        <v>2580</v>
      </c>
      <c r="D39" s="83">
        <f>'SOR 200 09'!D38+'PO SUM 09'!D38</f>
        <v>3</v>
      </c>
      <c r="E39" s="83">
        <f>'SOR 200 09'!E38+'PO SUM 09'!E38</f>
        <v>6347</v>
      </c>
      <c r="F39" s="83">
        <f>'SOR 200 09'!F38+'PO SUM 09'!F38</f>
        <v>7848</v>
      </c>
      <c r="G39" s="83">
        <f>'SOR 200 09'!G38+'PO SUM 09'!G38</f>
        <v>392</v>
      </c>
      <c r="H39" s="83">
        <f>'SOR 200 09'!H38+'PO SUM 09'!H38</f>
        <v>0</v>
      </c>
      <c r="I39" s="83">
        <f>'SOR 200 09'!I38+'PO SUM 09'!I38</f>
        <v>14590</v>
      </c>
      <c r="J39" s="84">
        <f t="shared" si="2"/>
        <v>17170</v>
      </c>
    </row>
    <row r="40" spans="1:10" ht="16.5" customHeight="1">
      <c r="A40" s="22" t="s">
        <v>25</v>
      </c>
      <c r="B40" s="23">
        <v>361</v>
      </c>
      <c r="C40" s="83">
        <f>'SOR 200 09'!C39+'PO SUM 09'!C39</f>
        <v>0</v>
      </c>
      <c r="D40" s="83">
        <f>'SOR 200 09'!D39+'PO SUM 09'!D39</f>
        <v>0</v>
      </c>
      <c r="E40" s="83">
        <f>'SOR 200 09'!E39+'PO SUM 09'!E39</f>
        <v>0</v>
      </c>
      <c r="F40" s="83">
        <f>'SOR 200 09'!F39+'PO SUM 09'!F39</f>
        <v>0</v>
      </c>
      <c r="G40" s="83">
        <f>'SOR 200 09'!G39+'PO SUM 09'!G39</f>
        <v>0</v>
      </c>
      <c r="H40" s="83">
        <f>'SOR 200 09'!H39+'PO SUM 09'!H39</f>
        <v>0</v>
      </c>
      <c r="I40" s="83">
        <f>'SOR 200 09'!I39+'PO SUM 09'!I39</f>
        <v>0</v>
      </c>
      <c r="J40" s="84">
        <f t="shared" si="2"/>
        <v>0</v>
      </c>
    </row>
    <row r="41" spans="1:10" ht="16.5" customHeight="1">
      <c r="A41" s="22" t="s">
        <v>26</v>
      </c>
      <c r="B41" s="23">
        <v>371</v>
      </c>
      <c r="C41" s="83">
        <f>'SOR 200 09'!C40+'PO SUM 09'!C40</f>
        <v>8302</v>
      </c>
      <c r="D41" s="83">
        <f>'SOR 200 09'!D40+'PO SUM 09'!D40</f>
        <v>2426376</v>
      </c>
      <c r="E41" s="83">
        <f>'SOR 200 09'!E40+'PO SUM 09'!E40</f>
        <v>88316</v>
      </c>
      <c r="F41" s="83">
        <f>'SOR 200 09'!F40+'PO SUM 09'!F40</f>
        <v>84682</v>
      </c>
      <c r="G41" s="83">
        <f>'SOR 200 09'!G40+'PO SUM 09'!G40</f>
        <v>759306</v>
      </c>
      <c r="H41" s="83">
        <f>'SOR 200 09'!H40+'PO SUM 09'!H40</f>
        <v>617</v>
      </c>
      <c r="I41" s="83">
        <f>'SOR 200 09'!I40+'PO SUM 09'!I40</f>
        <v>3359297</v>
      </c>
      <c r="J41" s="84">
        <f t="shared" si="2"/>
        <v>3367599</v>
      </c>
    </row>
    <row r="42" spans="1:10" ht="16.5" customHeight="1">
      <c r="A42" s="22" t="s">
        <v>34</v>
      </c>
      <c r="B42" s="23">
        <v>372</v>
      </c>
      <c r="C42" s="83">
        <f>'SOR 200 09'!C41+'PO SUM 09'!C41</f>
        <v>140</v>
      </c>
      <c r="D42" s="83">
        <f>'SOR 200 09'!D41+'PO SUM 09'!D41</f>
        <v>0</v>
      </c>
      <c r="E42" s="83">
        <f>'SOR 200 09'!E41+'PO SUM 09'!E41</f>
        <v>2210</v>
      </c>
      <c r="F42" s="83">
        <f>'SOR 200 09'!F41+'PO SUM 09'!F41</f>
        <v>3987</v>
      </c>
      <c r="G42" s="83">
        <f>'SOR 200 09'!G41+'PO SUM 09'!G41</f>
        <v>0</v>
      </c>
      <c r="H42" s="83">
        <f>'SOR 200 09'!H41+'PO SUM 09'!H41</f>
        <v>3</v>
      </c>
      <c r="I42" s="83">
        <f>'SOR 200 09'!I41+'PO SUM 09'!I41</f>
        <v>6200</v>
      </c>
      <c r="J42" s="84">
        <f t="shared" si="2"/>
        <v>6340</v>
      </c>
    </row>
    <row r="43" spans="1:10" ht="16.5" customHeight="1">
      <c r="A43" s="22" t="s">
        <v>35</v>
      </c>
      <c r="B43" s="23">
        <v>381</v>
      </c>
      <c r="C43" s="83">
        <f>'SOR 200 09'!C42+'PO SUM 09'!C42</f>
        <v>0</v>
      </c>
      <c r="D43" s="83">
        <f>'SOR 200 09'!D42+'PO SUM 09'!D42</f>
        <v>0</v>
      </c>
      <c r="E43" s="83">
        <f>'SOR 200 09'!E42+'PO SUM 09'!E42</f>
        <v>0</v>
      </c>
      <c r="F43" s="83">
        <f>'SOR 200 09'!F42+'PO SUM 09'!F42</f>
        <v>0</v>
      </c>
      <c r="G43" s="83">
        <f>'SOR 200 09'!G42+'PO SUM 09'!G42</f>
        <v>0</v>
      </c>
      <c r="H43" s="83">
        <f>'SOR 200 09'!H42+'PO SUM 09'!H42</f>
        <v>0</v>
      </c>
      <c r="I43" s="83">
        <f>'SOR 200 09'!I42+'PO SUM 09'!I42</f>
        <v>0</v>
      </c>
      <c r="J43" s="84">
        <f t="shared" si="2"/>
        <v>0</v>
      </c>
    </row>
    <row r="44" spans="1:10" ht="16.5" customHeight="1">
      <c r="A44" s="22" t="s">
        <v>36</v>
      </c>
      <c r="B44" s="23">
        <v>391</v>
      </c>
      <c r="C44" s="83">
        <f>'SOR 200 09'!C43+'PO SUM 09'!C43</f>
        <v>13603</v>
      </c>
      <c r="D44" s="83">
        <f>'SOR 200 09'!D43+'PO SUM 09'!D43</f>
        <v>841021</v>
      </c>
      <c r="E44" s="83">
        <f>'SOR 200 09'!E43+'PO SUM 09'!E43</f>
        <v>17415</v>
      </c>
      <c r="F44" s="83">
        <f>'SOR 200 09'!F43+'PO SUM 09'!F43</f>
        <v>15750</v>
      </c>
      <c r="G44" s="83">
        <f>'SOR 200 09'!G43+'PO SUM 09'!G43</f>
        <v>334679</v>
      </c>
      <c r="H44" s="83">
        <f>'SOR 200 09'!H43+'PO SUM 09'!H43</f>
        <v>20</v>
      </c>
      <c r="I44" s="83">
        <f>'SOR 200 09'!I43+'PO SUM 09'!I43</f>
        <v>1208885</v>
      </c>
      <c r="J44" s="84">
        <f t="shared" si="2"/>
        <v>1222488</v>
      </c>
    </row>
    <row r="45" spans="1:10" ht="16.5" customHeight="1" thickBot="1">
      <c r="A45" s="22"/>
      <c r="B45" s="23"/>
      <c r="C45" s="83" t="s">
        <v>11</v>
      </c>
      <c r="D45" s="25" t="s">
        <v>11</v>
      </c>
      <c r="E45" s="25" t="s">
        <v>11</v>
      </c>
      <c r="F45" s="25" t="s">
        <v>11</v>
      </c>
      <c r="G45" s="25" t="s">
        <v>11</v>
      </c>
      <c r="H45" s="25" t="s">
        <v>11</v>
      </c>
      <c r="I45" s="83" t="s">
        <v>11</v>
      </c>
      <c r="J45" s="84" t="s">
        <v>11</v>
      </c>
    </row>
    <row r="46" spans="1:11" s="14" customFormat="1" ht="16.5" customHeight="1" thickBot="1">
      <c r="A46" s="17" t="s">
        <v>37</v>
      </c>
      <c r="B46" s="18"/>
      <c r="C46" s="86">
        <f aca="true" t="shared" si="3" ref="C46:H46">SUM(C31:C45)</f>
        <v>70122</v>
      </c>
      <c r="D46" s="86">
        <f t="shared" si="3"/>
        <v>9690001</v>
      </c>
      <c r="E46" s="86">
        <f t="shared" si="3"/>
        <v>562698</v>
      </c>
      <c r="F46" s="86">
        <f t="shared" si="3"/>
        <v>425695</v>
      </c>
      <c r="G46" s="86">
        <f t="shared" si="3"/>
        <v>2704043</v>
      </c>
      <c r="H46" s="86">
        <f t="shared" si="3"/>
        <v>14342</v>
      </c>
      <c r="I46" s="86">
        <f>SUM(I31:I45)</f>
        <v>13396779</v>
      </c>
      <c r="J46" s="80">
        <f>I46+C46</f>
        <v>13466901</v>
      </c>
      <c r="K46" s="87" t="s">
        <v>11</v>
      </c>
    </row>
    <row r="47" spans="1:10" ht="13.5" thickBot="1">
      <c r="A47" s="110"/>
      <c r="B47" s="111"/>
      <c r="C47" s="115"/>
      <c r="D47" s="115"/>
      <c r="E47" s="115"/>
      <c r="F47" s="115"/>
      <c r="G47" s="115"/>
      <c r="H47" s="115"/>
      <c r="I47" s="115"/>
      <c r="J47" s="115"/>
    </row>
    <row r="48" spans="1:10" s="116" customFormat="1" ht="13.5" thickBot="1">
      <c r="A48" s="117" t="s">
        <v>67</v>
      </c>
      <c r="B48" s="118"/>
      <c r="C48" s="119">
        <f>SUM(C10+C29-C46)</f>
        <v>2420113</v>
      </c>
      <c r="D48" s="119">
        <f aca="true" t="shared" si="4" ref="D48:I48">SUM(D10+D29-D46)</f>
        <v>205520103</v>
      </c>
      <c r="E48" s="119">
        <f t="shared" si="4"/>
        <v>11764896</v>
      </c>
      <c r="F48" s="119">
        <f t="shared" si="4"/>
        <v>6390216</v>
      </c>
      <c r="G48" s="119">
        <v>53374327</v>
      </c>
      <c r="H48" s="119">
        <f t="shared" si="4"/>
        <v>679858</v>
      </c>
      <c r="I48" s="119">
        <f t="shared" si="4"/>
        <v>277729400</v>
      </c>
      <c r="J48" s="119">
        <f>SUM(J10+J29-J46)</f>
        <v>280149513</v>
      </c>
    </row>
    <row r="49" spans="3:10" ht="12.75">
      <c r="C49" s="33"/>
      <c r="D49" s="33"/>
      <c r="E49" s="33"/>
      <c r="F49" s="33"/>
      <c r="G49" s="33"/>
      <c r="H49" s="33"/>
      <c r="I49" s="33"/>
      <c r="J49" s="33"/>
    </row>
    <row r="50" spans="3:10" ht="12.75">
      <c r="C50" s="33"/>
      <c r="D50" s="33"/>
      <c r="E50" s="33"/>
      <c r="F50" s="33"/>
      <c r="G50" s="33"/>
      <c r="H50" s="33"/>
      <c r="I50" s="33"/>
      <c r="J50" s="33"/>
    </row>
  </sheetData>
  <mergeCells count="2">
    <mergeCell ref="A2:J2"/>
    <mergeCell ref="A3:J3"/>
  </mergeCells>
  <printOptions/>
  <pageMargins left="1.1811023622047245" right="0.7874015748031497" top="0.7874015748031497" bottom="0.7874015748031497" header="0" footer="0"/>
  <pageSetup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Ševčiková</dc:creator>
  <cp:keywords/>
  <dc:description/>
  <cp:lastModifiedBy>INF</cp:lastModifiedBy>
  <cp:lastPrinted>2010-04-06T13:35:13Z</cp:lastPrinted>
  <dcterms:created xsi:type="dcterms:W3CDTF">2004-03-24T16:53:30Z</dcterms:created>
  <dcterms:modified xsi:type="dcterms:W3CDTF">2010-04-06T13:36:19Z</dcterms:modified>
  <cp:category/>
  <cp:version/>
  <cp:contentType/>
  <cp:contentStatus/>
</cp:coreProperties>
</file>