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<sst xmlns="http://schemas.openxmlformats.org/spreadsheetml/2006/main" count="172" uniqueCount="116">
  <si>
    <t>OOA-údržba a provoz veř.osvětlení</t>
  </si>
  <si>
    <t>Odbory</t>
  </si>
  <si>
    <t>Limit prostř. na platy</t>
  </si>
  <si>
    <t>% plnění</t>
  </si>
  <si>
    <t>Počet zaměst. překročení +     neplnění -</t>
  </si>
  <si>
    <t>Kapitola : 08 - Hospodářství</t>
  </si>
  <si>
    <t>ORGANIZACE - ODBOR</t>
  </si>
  <si>
    <t>Běžné výdaje</t>
  </si>
  <si>
    <t>Plnění počtu zaměstnanců a prostředků na platy</t>
  </si>
  <si>
    <t>Mezisoučet odbory</t>
  </si>
  <si>
    <t>Neinvestiční příspěvek</t>
  </si>
  <si>
    <t>Příspěvkové</t>
  </si>
  <si>
    <t>Správa pražských hřbitovů</t>
  </si>
  <si>
    <t>Pohřební ústav</t>
  </si>
  <si>
    <t>Odbor správy majetku</t>
  </si>
  <si>
    <t>Odbor sociální péče a zdravot.</t>
  </si>
  <si>
    <t>Odbor finanční správy</t>
  </si>
  <si>
    <t>Obor městského investora</t>
  </si>
  <si>
    <t>Odbor bytový</t>
  </si>
  <si>
    <t>Mezisoučet PO</t>
  </si>
  <si>
    <t>Ostatní</t>
  </si>
  <si>
    <t>BĚŽNÉ  VÝDAJE                                    vlastní hospodaření hl.m.Prahy</t>
  </si>
  <si>
    <t xml:space="preserve">BĚŽNÉ  VÝDAJE   -  MČ                                 </t>
  </si>
  <si>
    <t>BĚŽNÉ VÝDAJE                           CELKEM</t>
  </si>
  <si>
    <t>OOA</t>
  </si>
  <si>
    <t>O.fin.správy-neinv.dotace pro KCP</t>
  </si>
  <si>
    <t>rozpoč.    náklady celkem</t>
  </si>
  <si>
    <t>Číslo akce</t>
  </si>
  <si>
    <t>Název akce</t>
  </si>
  <si>
    <t>Bytové objekty</t>
  </si>
  <si>
    <t>Nebytové objekty a stavby</t>
  </si>
  <si>
    <t>Výkupy budov a staveb</t>
  </si>
  <si>
    <t>Výkupy pozemků a trvalých porostů</t>
  </si>
  <si>
    <t>Odbor obchodních aktivit</t>
  </si>
  <si>
    <t>Dolnopočernické centrum-přípr.území</t>
  </si>
  <si>
    <t>Odbor městského investora</t>
  </si>
  <si>
    <t>Rek.Buben.nábřeží-lávka na Štvanici</t>
  </si>
  <si>
    <t>Veř.osvětl.-drobné,blíže nesp.akce</t>
  </si>
  <si>
    <t>Útvar rovoje HMP P1</t>
  </si>
  <si>
    <t>Maniny-příprava území</t>
  </si>
  <si>
    <t>Příspěvkové organizace</t>
  </si>
  <si>
    <t>Rekonstrukce kolumbární zdi Olšany</t>
  </si>
  <si>
    <t>Hřbitov Vyšehrad-rekonstr.celého hřbitova</t>
  </si>
  <si>
    <t>Ďáblický hřbitov-výst.zázemí spr. a služeb</t>
  </si>
  <si>
    <t>Ďáblice-louka rozptylu vč.vstupu a komun.</t>
  </si>
  <si>
    <t>Městské části</t>
  </si>
  <si>
    <t>MČ Dolní Počernice</t>
  </si>
  <si>
    <t>Rozšíření hřbitova Počernice</t>
  </si>
  <si>
    <t>MČ Praha 20</t>
  </si>
  <si>
    <t xml:space="preserve">MČ Slivenec     </t>
  </si>
  <si>
    <t>Mezisoučet MČ</t>
  </si>
  <si>
    <t>Odbory a městské části</t>
  </si>
  <si>
    <t>Kapitálové výdaje</t>
  </si>
  <si>
    <t>v tis.Kč</t>
  </si>
  <si>
    <t>KAPITÁLOVÉ  VÝDAJE</t>
  </si>
  <si>
    <t>vlastní hospodaření hl.m.Prahy</t>
  </si>
  <si>
    <t>CELKEM</t>
  </si>
  <si>
    <t>ÚHRN KAPITOLY</t>
  </si>
  <si>
    <t>vlastního hospodaření hl.m.Prahy</t>
  </si>
  <si>
    <t>ÚHRN KAPITOLY - MČ</t>
  </si>
  <si>
    <t>ÚHRN  KAPITOLY CEKEM</t>
  </si>
  <si>
    <t>KAPITÁLOVÉ  VÝDAJE - MČ</t>
  </si>
  <si>
    <t>v tis. Kč</t>
  </si>
  <si>
    <t>x) odměňování podle zák.č.1/92 Sb.,</t>
  </si>
  <si>
    <t>x)</t>
  </si>
  <si>
    <t>Sovovy mlýny</t>
  </si>
  <si>
    <t>Veř.osvětl. NKP Vyšehrad</t>
  </si>
  <si>
    <t>SR 2004</t>
  </si>
  <si>
    <t>UR 2004</t>
  </si>
  <si>
    <t>%plnění UR 2004</t>
  </si>
  <si>
    <t>Index  2004/03</t>
  </si>
  <si>
    <t>% plnění UR               2004</t>
  </si>
  <si>
    <t>Bydlení Špitálka - technická infrastruktura</t>
  </si>
  <si>
    <t>Krematorium Strašnice - rekonstr. kolumbárií</t>
  </si>
  <si>
    <t>Krematorium Motol - rozšíření urnového háje</t>
  </si>
  <si>
    <t>Krematorium Motol-rekonstrukce rybníka</t>
  </si>
  <si>
    <t>Krem.Motol-vybud.objednáv.kanc.a WC</t>
  </si>
  <si>
    <t>Úpravy urnového háje v Motole</t>
  </si>
  <si>
    <t>IP pro stavby</t>
  </si>
  <si>
    <t>MČ Praha 6</t>
  </si>
  <si>
    <t>Rekonstrukce objektu Ladronka</t>
  </si>
  <si>
    <t>MČ Dolní Chabry</t>
  </si>
  <si>
    <t>Rozšíření kapacity hřbitova</t>
  </si>
  <si>
    <t>Desetiletí obnovy hřbitovů</t>
  </si>
  <si>
    <t>MČ Kolovraty</t>
  </si>
  <si>
    <t>Rek. A rozšíření hřbitova</t>
  </si>
  <si>
    <t>MČ Praha 22</t>
  </si>
  <si>
    <t>Výkup pozemku -centrální náměstí</t>
  </si>
  <si>
    <t xml:space="preserve">MČ Řeporyje </t>
  </si>
  <si>
    <t>Místní hřbit. -rekonstrukce</t>
  </si>
  <si>
    <t>Výkup pozemků a vybudování kolumbária</t>
  </si>
  <si>
    <t>MČ Zbraslav</t>
  </si>
  <si>
    <t>Rekonstrukce urnového háje Zbraslav</t>
  </si>
  <si>
    <t>MČ Čakovice</t>
  </si>
  <si>
    <t>Rek. Hřbitova</t>
  </si>
  <si>
    <t>MČ Benice</t>
  </si>
  <si>
    <t>Rek.oplocení-zdi hřbitova</t>
  </si>
  <si>
    <t>Vybudování nových cest a rozvodů</t>
  </si>
  <si>
    <t>Hřbitov Břevnov-rek.ohr.zdi a kol.</t>
  </si>
  <si>
    <t>Olšany-rek.komunikací</t>
  </si>
  <si>
    <t>Rek.soc.záz.Vinohrady</t>
  </si>
  <si>
    <t>Hřb.Vršovice-rozšíření hřbitova</t>
  </si>
  <si>
    <t>Hřb.Záběhlice-rek.hřbitova</t>
  </si>
  <si>
    <t>Hřb.Braník-rek.soc.záz.vč.zdí</t>
  </si>
  <si>
    <t>Hřb.Olšany-rek.WC a vrátnice č.8</t>
  </si>
  <si>
    <t>Rek.kostela vč.inter.Malvazinky</t>
  </si>
  <si>
    <t>Rek.zdi Olšany voj.hřbitov</t>
  </si>
  <si>
    <t>Finanční vypořádání r.2003</t>
  </si>
  <si>
    <t>Energ.audity pr spr.fy</t>
  </si>
  <si>
    <t>Skuteč. k 31.12.2004</t>
  </si>
  <si>
    <t>Skuteč.k 31.12.2003</t>
  </si>
  <si>
    <t>Skuteč.k 31.12.2004</t>
  </si>
  <si>
    <t>prostavěno               k                 31.12.2004</t>
  </si>
  <si>
    <t>Sparta Praha</t>
  </si>
  <si>
    <t>prostavěno               k                  31.12.2004</t>
  </si>
  <si>
    <t>Energ.audity pr Spartu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</si>
</sst>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E+00"/>
    <numFmt numFmtId="166" formatCode="000\ 00"/>
    <numFmt numFmtId="167" formatCode="0###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 vertical="top"/>
    </xf>
    <xf numFmtId="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5" xfId="0" applyFont="1" applyBorder="1" applyAlignment="1">
      <alignment horizontal="centerContinuous" vertical="top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center"/>
    </xf>
    <xf numFmtId="0" fontId="1" fillId="0" borderId="2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Continuous"/>
    </xf>
    <xf numFmtId="0" fontId="3" fillId="0" borderId="3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3" xfId="0" applyFont="1" applyBorder="1" applyAlignment="1">
      <alignment/>
    </xf>
    <xf numFmtId="164" fontId="1" fillId="0" borderId="44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64" fontId="1" fillId="0" borderId="23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164" fontId="1" fillId="0" borderId="53" xfId="0" applyNumberFormat="1" applyFont="1" applyBorder="1" applyAlignment="1">
      <alignment/>
    </xf>
    <xf numFmtId="0" fontId="1" fillId="0" borderId="53" xfId="0" applyFont="1" applyBorder="1" applyAlignment="1">
      <alignment/>
    </xf>
    <xf numFmtId="167" fontId="1" fillId="0" borderId="42" xfId="0" applyNumberFormat="1" applyFont="1" applyBorder="1" applyAlignment="1">
      <alignment/>
    </xf>
    <xf numFmtId="167" fontId="1" fillId="0" borderId="45" xfId="0" applyNumberFormat="1" applyFont="1" applyBorder="1" applyAlignment="1">
      <alignment/>
    </xf>
    <xf numFmtId="167" fontId="1" fillId="0" borderId="34" xfId="0" applyNumberFormat="1" applyFont="1" applyBorder="1" applyAlignment="1">
      <alignment/>
    </xf>
    <xf numFmtId="167" fontId="1" fillId="0" borderId="51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" fillId="0" borderId="54" xfId="0" applyFont="1" applyBorder="1" applyAlignment="1">
      <alignment/>
    </xf>
    <xf numFmtId="167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57" xfId="0" applyFont="1" applyBorder="1" applyAlignment="1">
      <alignment/>
    </xf>
    <xf numFmtId="164" fontId="1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 horizontal="center" vertical="top" wrapText="1"/>
    </xf>
    <xf numFmtId="0" fontId="1" fillId="0" borderId="6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66" xfId="0" applyFont="1" applyBorder="1" applyAlignment="1">
      <alignment/>
    </xf>
    <xf numFmtId="0" fontId="2" fillId="0" borderId="63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9" xfId="0" applyFont="1" applyBorder="1" applyAlignment="1">
      <alignment/>
    </xf>
    <xf numFmtId="0" fontId="1" fillId="0" borderId="59" xfId="0" applyFont="1" applyBorder="1" applyAlignment="1">
      <alignment horizontal="center" vertical="top"/>
    </xf>
    <xf numFmtId="164" fontId="1" fillId="0" borderId="60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64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67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80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0" fontId="1" fillId="0" borderId="42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58" xfId="0" applyNumberFormat="1" applyFont="1" applyBorder="1" applyAlignment="1">
      <alignment/>
    </xf>
    <xf numFmtId="2" fontId="1" fillId="0" borderId="81" xfId="0" applyNumberFormat="1" applyFont="1" applyBorder="1" applyAlignment="1">
      <alignment/>
    </xf>
    <xf numFmtId="0" fontId="3" fillId="0" borderId="82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83" xfId="0" applyFont="1" applyBorder="1" applyAlignment="1">
      <alignment/>
    </xf>
    <xf numFmtId="0" fontId="2" fillId="0" borderId="84" xfId="0" applyFont="1" applyBorder="1" applyAlignment="1">
      <alignment vertical="center"/>
    </xf>
    <xf numFmtId="0" fontId="1" fillId="0" borderId="85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/>
    </xf>
    <xf numFmtId="0" fontId="2" fillId="0" borderId="89" xfId="0" applyFont="1" applyBorder="1" applyAlignment="1">
      <alignment/>
    </xf>
    <xf numFmtId="4" fontId="1" fillId="0" borderId="67" xfId="0" applyNumberFormat="1" applyFont="1" applyBorder="1" applyAlignment="1">
      <alignment/>
    </xf>
    <xf numFmtId="4" fontId="1" fillId="0" borderId="79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41" xfId="0" applyFont="1" applyBorder="1" applyAlignment="1">
      <alignment/>
    </xf>
    <xf numFmtId="4" fontId="1" fillId="0" borderId="81" xfId="0" applyNumberFormat="1" applyFont="1" applyBorder="1" applyAlignment="1">
      <alignment/>
    </xf>
    <xf numFmtId="4" fontId="1" fillId="0" borderId="61" xfId="0" applyNumberFormat="1" applyFont="1" applyBorder="1" applyAlignment="1">
      <alignment/>
    </xf>
    <xf numFmtId="0" fontId="2" fillId="0" borderId="91" xfId="0" applyFont="1" applyBorder="1" applyAlignment="1">
      <alignment wrapText="1"/>
    </xf>
    <xf numFmtId="4" fontId="1" fillId="0" borderId="92" xfId="0" applyNumberFormat="1" applyFont="1" applyBorder="1" applyAlignment="1">
      <alignment/>
    </xf>
    <xf numFmtId="2" fontId="1" fillId="0" borderId="92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2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27.75390625" style="0" customWidth="1"/>
    <col min="2" max="2" width="9.375" style="0" customWidth="1"/>
    <col min="3" max="3" width="10.625" style="0" customWidth="1"/>
    <col min="4" max="4" width="10.25390625" style="0" customWidth="1"/>
    <col min="5" max="5" width="7.00390625" style="0" customWidth="1"/>
    <col min="6" max="6" width="10.25390625" style="0" customWidth="1"/>
    <col min="7" max="7" width="8.875" style="0" customWidth="1"/>
    <col min="8" max="8" width="11.375" style="0" customWidth="1"/>
    <col min="9" max="9" width="13.125" style="0" customWidth="1"/>
    <col min="10" max="10" width="11.00390625" style="0" customWidth="1"/>
    <col min="11" max="11" width="11.75390625" style="0" customWidth="1"/>
  </cols>
  <sheetData>
    <row r="1" spans="1:11" ht="16.5" thickBot="1">
      <c r="A1" s="2" t="s">
        <v>5</v>
      </c>
      <c r="B1" s="1"/>
      <c r="C1" s="1"/>
      <c r="D1" s="1"/>
      <c r="E1" s="1"/>
      <c r="F1" s="1"/>
      <c r="G1" s="1"/>
      <c r="H1" s="1"/>
      <c r="I1" s="1"/>
      <c r="J1" s="1"/>
      <c r="K1" s="1" t="s">
        <v>62</v>
      </c>
    </row>
    <row r="2" spans="1:12" ht="17.25" thickBot="1" thickTop="1">
      <c r="A2" s="5" t="s">
        <v>6</v>
      </c>
      <c r="B2" s="6" t="s">
        <v>7</v>
      </c>
      <c r="C2" s="7"/>
      <c r="D2" s="7"/>
      <c r="E2" s="7"/>
      <c r="F2" s="7"/>
      <c r="G2" s="7"/>
      <c r="H2" s="8" t="s">
        <v>8</v>
      </c>
      <c r="I2" s="9"/>
      <c r="J2" s="9"/>
      <c r="K2" s="10"/>
      <c r="L2" s="1"/>
    </row>
    <row r="3" spans="1:12" ht="39" thickBot="1">
      <c r="A3" s="11" t="s">
        <v>1</v>
      </c>
      <c r="B3" s="27" t="s">
        <v>67</v>
      </c>
      <c r="C3" s="35" t="s">
        <v>68</v>
      </c>
      <c r="D3" s="36" t="s">
        <v>109</v>
      </c>
      <c r="E3" s="36" t="s">
        <v>69</v>
      </c>
      <c r="F3" s="36" t="s">
        <v>110</v>
      </c>
      <c r="G3" s="38" t="s">
        <v>70</v>
      </c>
      <c r="H3" s="37" t="s">
        <v>2</v>
      </c>
      <c r="I3" s="39" t="s">
        <v>109</v>
      </c>
      <c r="J3" s="39" t="s">
        <v>3</v>
      </c>
      <c r="K3" s="41" t="s">
        <v>4</v>
      </c>
      <c r="L3" s="1"/>
    </row>
    <row r="4" spans="1:12" ht="13.5" thickTop="1">
      <c r="A4" s="12" t="s">
        <v>0</v>
      </c>
      <c r="B4" s="28">
        <v>327900</v>
      </c>
      <c r="C4" s="28">
        <v>345220</v>
      </c>
      <c r="D4" s="28">
        <v>345213.5</v>
      </c>
      <c r="E4" s="136">
        <f>D4/C4*100</f>
        <v>99.99811714269161</v>
      </c>
      <c r="F4" s="28">
        <v>315581.4</v>
      </c>
      <c r="G4" s="136">
        <f>D4/F4</f>
        <v>1.0938968519690957</v>
      </c>
      <c r="H4" s="31"/>
      <c r="I4" s="31"/>
      <c r="J4" s="31"/>
      <c r="K4" s="42"/>
      <c r="L4" s="1"/>
    </row>
    <row r="5" spans="1:12" ht="12.75">
      <c r="A5" s="13" t="s">
        <v>24</v>
      </c>
      <c r="B5" s="131">
        <v>13000</v>
      </c>
      <c r="C5" s="131">
        <v>13653.5</v>
      </c>
      <c r="D5" s="131">
        <v>10677.05</v>
      </c>
      <c r="E5" s="138">
        <f aca="true" t="shared" si="0" ref="E5:E12">D5/C5*100</f>
        <v>78.20009521368146</v>
      </c>
      <c r="F5" s="131">
        <v>4142.1</v>
      </c>
      <c r="G5" s="138">
        <f aca="true" t="shared" si="1" ref="G5:G12">D5/F5</f>
        <v>2.577690060597281</v>
      </c>
      <c r="H5" s="131"/>
      <c r="I5" s="131"/>
      <c r="J5" s="131"/>
      <c r="K5" s="132"/>
      <c r="L5" s="1"/>
    </row>
    <row r="6" spans="1:12" ht="12.75">
      <c r="A6" s="13" t="s">
        <v>14</v>
      </c>
      <c r="B6" s="131">
        <v>120826</v>
      </c>
      <c r="C6" s="131">
        <v>101046</v>
      </c>
      <c r="D6" s="131">
        <v>78801.25</v>
      </c>
      <c r="E6" s="138">
        <f t="shared" si="0"/>
        <v>77.9855214456782</v>
      </c>
      <c r="F6" s="131">
        <v>85585.1</v>
      </c>
      <c r="G6" s="138">
        <f t="shared" si="1"/>
        <v>0.9207356186999839</v>
      </c>
      <c r="H6" s="131"/>
      <c r="I6" s="131"/>
      <c r="J6" s="131"/>
      <c r="K6" s="132"/>
      <c r="L6" s="1"/>
    </row>
    <row r="7" spans="1:12" ht="12.75">
      <c r="A7" s="13" t="s">
        <v>15</v>
      </c>
      <c r="B7" s="131">
        <v>3</v>
      </c>
      <c r="C7" s="131">
        <v>3</v>
      </c>
      <c r="D7" s="131">
        <v>0.36</v>
      </c>
      <c r="E7" s="138">
        <f t="shared" si="0"/>
        <v>12</v>
      </c>
      <c r="F7" s="131">
        <v>0</v>
      </c>
      <c r="G7" s="138">
        <v>0</v>
      </c>
      <c r="H7" s="131"/>
      <c r="I7" s="131"/>
      <c r="J7" s="131"/>
      <c r="K7" s="132"/>
      <c r="L7" s="1"/>
    </row>
    <row r="8" spans="1:12" ht="12.75">
      <c r="A8" s="13" t="s">
        <v>16</v>
      </c>
      <c r="B8" s="131">
        <v>15800</v>
      </c>
      <c r="C8" s="131">
        <v>65795</v>
      </c>
      <c r="D8" s="131">
        <v>58376.32</v>
      </c>
      <c r="E8" s="138">
        <f t="shared" si="0"/>
        <v>88.72455353750284</v>
      </c>
      <c r="F8" s="131">
        <v>11270.7</v>
      </c>
      <c r="G8" s="138">
        <f t="shared" si="1"/>
        <v>5.179475986407232</v>
      </c>
      <c r="H8" s="131"/>
      <c r="I8" s="131"/>
      <c r="J8" s="131"/>
      <c r="K8" s="132"/>
      <c r="L8" s="1"/>
    </row>
    <row r="9" spans="1:12" ht="12.75">
      <c r="A9" s="13" t="s">
        <v>25</v>
      </c>
      <c r="B9" s="131">
        <v>0</v>
      </c>
      <c r="C9" s="131">
        <v>0</v>
      </c>
      <c r="D9" s="131">
        <v>0</v>
      </c>
      <c r="E9" s="138">
        <v>0</v>
      </c>
      <c r="F9" s="131">
        <v>70000</v>
      </c>
      <c r="G9" s="138">
        <f t="shared" si="1"/>
        <v>0</v>
      </c>
      <c r="H9" s="131"/>
      <c r="I9" s="131"/>
      <c r="J9" s="131"/>
      <c r="K9" s="132"/>
      <c r="L9" s="1"/>
    </row>
    <row r="10" spans="1:12" ht="12.75">
      <c r="A10" s="13" t="s">
        <v>17</v>
      </c>
      <c r="B10" s="131">
        <v>70</v>
      </c>
      <c r="C10" s="131">
        <v>81</v>
      </c>
      <c r="D10" s="131">
        <v>10.85</v>
      </c>
      <c r="E10" s="138">
        <f t="shared" si="0"/>
        <v>13.39506172839506</v>
      </c>
      <c r="F10" s="131">
        <v>4051.6</v>
      </c>
      <c r="G10" s="138">
        <f t="shared" si="1"/>
        <v>0.002677954388389772</v>
      </c>
      <c r="H10" s="131"/>
      <c r="I10" s="131"/>
      <c r="J10" s="131"/>
      <c r="K10" s="132"/>
      <c r="L10" s="1"/>
    </row>
    <row r="11" spans="1:12" ht="12.75">
      <c r="A11" s="13" t="s">
        <v>18</v>
      </c>
      <c r="B11" s="131">
        <v>1200</v>
      </c>
      <c r="C11" s="131">
        <v>2400</v>
      </c>
      <c r="D11" s="131">
        <v>2386.94</v>
      </c>
      <c r="E11" s="138">
        <f t="shared" si="0"/>
        <v>99.45583333333333</v>
      </c>
      <c r="F11" s="131">
        <v>1114</v>
      </c>
      <c r="G11" s="138">
        <f t="shared" si="1"/>
        <v>2.1426750448833034</v>
      </c>
      <c r="H11" s="131"/>
      <c r="I11" s="131"/>
      <c r="J11" s="131"/>
      <c r="K11" s="132"/>
      <c r="L11" s="1"/>
    </row>
    <row r="12" spans="1:12" ht="13.5" thickBot="1">
      <c r="A12" s="14" t="s">
        <v>9</v>
      </c>
      <c r="B12" s="133">
        <f>SUM(B4:B11)</f>
        <v>478799</v>
      </c>
      <c r="C12" s="133">
        <f>SUM(C4:C11)</f>
        <v>528198.5</v>
      </c>
      <c r="D12" s="133">
        <f>SUM(D4:D11)</f>
        <v>495466.26999999996</v>
      </c>
      <c r="E12" s="137">
        <f t="shared" si="0"/>
        <v>93.80304374207802</v>
      </c>
      <c r="F12" s="133">
        <f>SUM(F4:F11)</f>
        <v>491744.89999999997</v>
      </c>
      <c r="G12" s="139">
        <f t="shared" si="1"/>
        <v>1.0075676839759802</v>
      </c>
      <c r="H12" s="133"/>
      <c r="I12" s="133"/>
      <c r="J12" s="133"/>
      <c r="K12" s="134"/>
      <c r="L12" s="1"/>
    </row>
    <row r="13" spans="1:12" ht="18.75" customHeight="1" thickBot="1">
      <c r="A13" s="17"/>
      <c r="B13" s="26"/>
      <c r="C13" s="18" t="s">
        <v>10</v>
      </c>
      <c r="D13" s="18"/>
      <c r="E13" s="18"/>
      <c r="F13" s="18"/>
      <c r="G13" s="52"/>
      <c r="H13" s="19" t="s">
        <v>8</v>
      </c>
      <c r="I13" s="19"/>
      <c r="J13" s="19"/>
      <c r="K13" s="20"/>
      <c r="L13" s="1"/>
    </row>
    <row r="14" spans="1:12" ht="39" thickBot="1">
      <c r="A14" s="50" t="s">
        <v>11</v>
      </c>
      <c r="B14" s="46" t="s">
        <v>67</v>
      </c>
      <c r="C14" s="47" t="s">
        <v>68</v>
      </c>
      <c r="D14" s="48" t="s">
        <v>109</v>
      </c>
      <c r="E14" s="48" t="s">
        <v>69</v>
      </c>
      <c r="F14" s="48" t="s">
        <v>110</v>
      </c>
      <c r="G14" s="49" t="s">
        <v>70</v>
      </c>
      <c r="H14" s="51" t="s">
        <v>2</v>
      </c>
      <c r="I14" s="39" t="s">
        <v>109</v>
      </c>
      <c r="J14" s="39" t="s">
        <v>3</v>
      </c>
      <c r="K14" s="41" t="s">
        <v>4</v>
      </c>
      <c r="L14" s="1"/>
    </row>
    <row r="15" spans="1:12" ht="14.25" thickBot="1" thickTop="1">
      <c r="A15" s="12" t="s">
        <v>12</v>
      </c>
      <c r="B15" s="28">
        <v>70750</v>
      </c>
      <c r="C15" s="28">
        <v>71453</v>
      </c>
      <c r="D15" s="28">
        <v>71453</v>
      </c>
      <c r="E15" s="136">
        <f>D15/C15*100</f>
        <v>100</v>
      </c>
      <c r="F15" s="28">
        <v>55422</v>
      </c>
      <c r="G15" s="136">
        <f>D15/F15</f>
        <v>1.2892533650896756</v>
      </c>
      <c r="H15" s="28">
        <v>25759</v>
      </c>
      <c r="I15" s="28">
        <v>25236</v>
      </c>
      <c r="J15" s="31">
        <v>72.67</v>
      </c>
      <c r="K15" s="42">
        <v>-7</v>
      </c>
      <c r="L15" s="1"/>
    </row>
    <row r="16" spans="1:12" ht="13.5" thickTop="1">
      <c r="A16" s="13" t="s">
        <v>13</v>
      </c>
      <c r="B16" s="131">
        <v>0</v>
      </c>
      <c r="C16" s="131">
        <v>2648</v>
      </c>
      <c r="D16" s="131">
        <v>2648</v>
      </c>
      <c r="E16" s="136">
        <f>D16/C16*100</f>
        <v>100</v>
      </c>
      <c r="F16" s="131">
        <v>0</v>
      </c>
      <c r="G16" s="138">
        <v>0</v>
      </c>
      <c r="H16" s="131" t="s">
        <v>64</v>
      </c>
      <c r="I16" s="131" t="s">
        <v>64</v>
      </c>
      <c r="J16" s="29"/>
      <c r="K16" s="43"/>
      <c r="L16" s="1"/>
    </row>
    <row r="17" spans="1:12" ht="13.5" thickBot="1">
      <c r="A17" s="14" t="s">
        <v>19</v>
      </c>
      <c r="B17" s="133">
        <f>SUM(B15:B16)</f>
        <v>70750</v>
      </c>
      <c r="C17" s="133">
        <f>SUM(C15:C16)</f>
        <v>74101</v>
      </c>
      <c r="D17" s="133">
        <f>SUM(D15:D16)</f>
        <v>74101</v>
      </c>
      <c r="E17" s="140">
        <f aca="true" t="shared" si="2" ref="E17:E22">D17/C17*100</f>
        <v>100</v>
      </c>
      <c r="F17" s="133">
        <f>SUM(F15:F16)</f>
        <v>55422</v>
      </c>
      <c r="G17" s="140">
        <f>D17/F17</f>
        <v>1.33703222547003</v>
      </c>
      <c r="H17" s="133">
        <f>SUM(H15:H16)</f>
        <v>25759</v>
      </c>
      <c r="I17" s="133">
        <f>SUM(I15:I16)</f>
        <v>25236</v>
      </c>
      <c r="J17" s="30">
        <v>72.67</v>
      </c>
      <c r="K17" s="44">
        <v>-7</v>
      </c>
      <c r="L17" s="1"/>
    </row>
    <row r="18" spans="1:12" ht="12.75">
      <c r="A18" s="4" t="s">
        <v>20</v>
      </c>
      <c r="B18" s="32"/>
      <c r="C18" s="32"/>
      <c r="D18" s="32"/>
      <c r="E18" s="142"/>
      <c r="F18" s="32"/>
      <c r="G18" s="33"/>
      <c r="H18" s="40"/>
      <c r="I18" s="40"/>
      <c r="J18" s="40"/>
      <c r="K18" s="3"/>
      <c r="L18" s="1"/>
    </row>
    <row r="19" spans="1:12" ht="12.75">
      <c r="A19" s="13" t="s">
        <v>107</v>
      </c>
      <c r="B19" s="131">
        <v>0</v>
      </c>
      <c r="C19" s="131">
        <v>3947</v>
      </c>
      <c r="D19" s="131">
        <v>3947</v>
      </c>
      <c r="E19" s="138">
        <f t="shared" si="2"/>
        <v>100</v>
      </c>
      <c r="F19" s="131">
        <v>11576</v>
      </c>
      <c r="G19" s="137">
        <f>D19/F19</f>
        <v>0.34096406357982034</v>
      </c>
      <c r="H19" s="33"/>
      <c r="I19" s="33"/>
      <c r="J19" s="33"/>
      <c r="K19" s="45"/>
      <c r="L19" s="1"/>
    </row>
    <row r="20" spans="1:12" ht="26.25" thickBot="1">
      <c r="A20" s="21" t="s">
        <v>21</v>
      </c>
      <c r="B20" s="133">
        <f>B12+B17+B19</f>
        <v>549549</v>
      </c>
      <c r="C20" s="133">
        <f>C12+C17+C19</f>
        <v>606246.5</v>
      </c>
      <c r="D20" s="133">
        <f>D12+D17+D19</f>
        <v>573514.27</v>
      </c>
      <c r="E20" s="140">
        <f t="shared" si="2"/>
        <v>94.60083810793135</v>
      </c>
      <c r="F20" s="133">
        <f>F12+F17+F19</f>
        <v>558742.8999999999</v>
      </c>
      <c r="G20" s="140">
        <f>D20/F20</f>
        <v>1.026436792306444</v>
      </c>
      <c r="H20" s="30"/>
      <c r="I20" s="30"/>
      <c r="J20" s="30"/>
      <c r="K20" s="16"/>
      <c r="L20" s="1"/>
    </row>
    <row r="21" spans="1:12" ht="24.75" customHeight="1" thickBot="1">
      <c r="A21" s="22" t="s">
        <v>22</v>
      </c>
      <c r="B21" s="135">
        <v>118409.1</v>
      </c>
      <c r="C21" s="135">
        <v>495301.6</v>
      </c>
      <c r="D21" s="135">
        <v>464422.58</v>
      </c>
      <c r="E21" s="141">
        <f>D21/C21*100</f>
        <v>93.76561270950872</v>
      </c>
      <c r="F21" s="135">
        <v>1086284.7</v>
      </c>
      <c r="G21" s="141">
        <f>D21/F21</f>
        <v>0.42753302149979655</v>
      </c>
      <c r="H21" s="34"/>
      <c r="I21" s="34"/>
      <c r="J21" s="34"/>
      <c r="K21" s="24"/>
      <c r="L21" s="1"/>
    </row>
    <row r="22" spans="1:12" ht="26.25" thickBot="1">
      <c r="A22" s="172" t="s">
        <v>23</v>
      </c>
      <c r="B22" s="173">
        <f>B20+B21</f>
        <v>667958.1</v>
      </c>
      <c r="C22" s="173">
        <f>C20+C21</f>
        <v>1101548.1</v>
      </c>
      <c r="D22" s="173">
        <f>D20+D21</f>
        <v>1037936.8500000001</v>
      </c>
      <c r="E22" s="174">
        <f t="shared" si="2"/>
        <v>94.22528621310317</v>
      </c>
      <c r="F22" s="173">
        <f>F20+F21</f>
        <v>1645027.5999999999</v>
      </c>
      <c r="G22" s="175">
        <f>D22/F22</f>
        <v>0.6309540642357613</v>
      </c>
      <c r="H22" s="177"/>
      <c r="I22" s="177"/>
      <c r="J22" s="177"/>
      <c r="K22" s="176"/>
      <c r="L22" s="1"/>
    </row>
    <row r="23" spans="1:12" ht="13.5" thickTop="1">
      <c r="A23" s="1" t="s">
        <v>63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25" sqref="D25"/>
    </sheetView>
  </sheetViews>
  <sheetFormatPr defaultColWidth="9.00390625" defaultRowHeight="12.75"/>
  <cols>
    <col min="1" max="1" width="26.625" style="0" customWidth="1"/>
    <col min="2" max="4" width="10.00390625" style="0" customWidth="1"/>
    <col min="6" max="7" width="10.00390625" style="0" customWidth="1"/>
    <col min="8" max="8" width="9.375" style="0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53</v>
      </c>
    </row>
    <row r="2" spans="1:12" ht="17.25" thickBot="1" thickTop="1">
      <c r="A2" s="53" t="s">
        <v>6</v>
      </c>
      <c r="B2" s="9"/>
      <c r="C2" s="54" t="s">
        <v>52</v>
      </c>
      <c r="D2" s="9"/>
      <c r="E2" s="9"/>
      <c r="F2" s="9"/>
      <c r="G2" s="9"/>
      <c r="H2" s="55" t="s">
        <v>27</v>
      </c>
      <c r="I2" s="54" t="s">
        <v>28</v>
      </c>
      <c r="J2" s="9"/>
      <c r="K2" s="9"/>
      <c r="L2" s="10"/>
    </row>
    <row r="3" spans="1:12" ht="39" thickBot="1">
      <c r="A3" s="56" t="s">
        <v>1</v>
      </c>
      <c r="B3" s="35" t="s">
        <v>67</v>
      </c>
      <c r="C3" s="35" t="s">
        <v>68</v>
      </c>
      <c r="D3" s="36" t="s">
        <v>111</v>
      </c>
      <c r="E3" s="57" t="s">
        <v>71</v>
      </c>
      <c r="F3" s="36" t="s">
        <v>26</v>
      </c>
      <c r="G3" s="36" t="s">
        <v>114</v>
      </c>
      <c r="H3" s="58"/>
      <c r="I3" s="59"/>
      <c r="J3" s="60"/>
      <c r="K3" s="60"/>
      <c r="L3" s="61"/>
    </row>
    <row r="4" spans="1:12" ht="13.5" thickTop="1">
      <c r="A4" s="62" t="s">
        <v>14</v>
      </c>
      <c r="B4" s="63">
        <v>500</v>
      </c>
      <c r="C4" s="63">
        <v>500</v>
      </c>
      <c r="D4" s="144">
        <v>51115</v>
      </c>
      <c r="E4" s="146">
        <f>D4/C4*100</f>
        <v>10223</v>
      </c>
      <c r="F4" s="144"/>
      <c r="G4" s="32"/>
      <c r="H4" s="82">
        <v>6980</v>
      </c>
      <c r="I4" s="65" t="s">
        <v>29</v>
      </c>
      <c r="J4" s="65"/>
      <c r="K4" s="65"/>
      <c r="L4" s="3"/>
    </row>
    <row r="5" spans="1:12" ht="12.75">
      <c r="A5" s="62"/>
      <c r="B5" s="63">
        <v>219524</v>
      </c>
      <c r="C5" s="63">
        <v>219524</v>
      </c>
      <c r="D5" s="144">
        <v>53690</v>
      </c>
      <c r="E5" s="146">
        <f>D5/C5*100</f>
        <v>24.457462509793917</v>
      </c>
      <c r="F5" s="144"/>
      <c r="G5" s="32"/>
      <c r="H5" s="82">
        <v>7695</v>
      </c>
      <c r="I5" s="65" t="s">
        <v>29</v>
      </c>
      <c r="J5" s="65"/>
      <c r="K5" s="65"/>
      <c r="L5" s="3"/>
    </row>
    <row r="6" spans="1:12" ht="12.75">
      <c r="A6" s="62"/>
      <c r="B6" s="63">
        <v>2000</v>
      </c>
      <c r="C6" s="63">
        <v>2000</v>
      </c>
      <c r="D6" s="144">
        <v>2000</v>
      </c>
      <c r="E6" s="146">
        <f>D6/C6*100</f>
        <v>100</v>
      </c>
      <c r="F6" s="144"/>
      <c r="G6" s="32"/>
      <c r="H6" s="82">
        <v>7696</v>
      </c>
      <c r="I6" s="65" t="s">
        <v>76</v>
      </c>
      <c r="J6" s="65"/>
      <c r="K6" s="65"/>
      <c r="L6" s="3"/>
    </row>
    <row r="7" spans="1:12" ht="12.75">
      <c r="A7" s="62"/>
      <c r="B7" s="63">
        <v>2000</v>
      </c>
      <c r="C7" s="63">
        <v>2000</v>
      </c>
      <c r="D7" s="144">
        <v>200</v>
      </c>
      <c r="E7" s="146">
        <f>D7/C7*100</f>
        <v>10</v>
      </c>
      <c r="F7" s="144"/>
      <c r="G7" s="32"/>
      <c r="H7" s="82">
        <v>7697</v>
      </c>
      <c r="I7" s="65" t="s">
        <v>75</v>
      </c>
      <c r="J7" s="65"/>
      <c r="K7" s="65"/>
      <c r="L7" s="3"/>
    </row>
    <row r="8" spans="1:12" ht="12.75">
      <c r="A8" s="62"/>
      <c r="B8" s="86">
        <v>2000</v>
      </c>
      <c r="C8" s="86">
        <v>2000</v>
      </c>
      <c r="D8" s="144">
        <v>2000</v>
      </c>
      <c r="E8" s="146">
        <f aca="true" t="shared" si="0" ref="E8:E21">D8/C8*100</f>
        <v>100</v>
      </c>
      <c r="F8" s="144"/>
      <c r="G8" s="32"/>
      <c r="H8" s="88">
        <v>7698</v>
      </c>
      <c r="I8" s="89" t="s">
        <v>74</v>
      </c>
      <c r="J8" s="89"/>
      <c r="K8" s="89"/>
      <c r="L8" s="90"/>
    </row>
    <row r="9" spans="1:12" ht="12.75">
      <c r="A9" s="62"/>
      <c r="B9" s="63">
        <v>1500</v>
      </c>
      <c r="C9" s="63">
        <v>1500</v>
      </c>
      <c r="D9" s="144">
        <v>1500</v>
      </c>
      <c r="E9" s="146">
        <f t="shared" si="0"/>
        <v>100</v>
      </c>
      <c r="F9" s="144"/>
      <c r="G9" s="32"/>
      <c r="H9" s="82">
        <v>5761</v>
      </c>
      <c r="I9" s="65" t="s">
        <v>77</v>
      </c>
      <c r="J9" s="65"/>
      <c r="K9" s="65"/>
      <c r="L9" s="3"/>
    </row>
    <row r="10" spans="1:12" ht="12.75">
      <c r="A10" s="62"/>
      <c r="B10" s="63">
        <v>500</v>
      </c>
      <c r="C10" s="63">
        <v>500</v>
      </c>
      <c r="D10" s="144">
        <v>500</v>
      </c>
      <c r="E10" s="147">
        <v>0</v>
      </c>
      <c r="F10" s="144"/>
      <c r="G10" s="32"/>
      <c r="H10" s="82">
        <v>7699</v>
      </c>
      <c r="I10" s="65" t="s">
        <v>73</v>
      </c>
      <c r="J10" s="65"/>
      <c r="K10" s="65"/>
      <c r="L10" s="3"/>
    </row>
    <row r="11" spans="1:12" ht="12.75">
      <c r="A11" s="62"/>
      <c r="B11" s="86">
        <v>2000</v>
      </c>
      <c r="C11" s="86">
        <v>2000</v>
      </c>
      <c r="D11" s="144">
        <v>2000</v>
      </c>
      <c r="E11" s="146">
        <f t="shared" si="0"/>
        <v>100</v>
      </c>
      <c r="F11" s="144"/>
      <c r="G11" s="32"/>
      <c r="H11" s="88">
        <v>6096</v>
      </c>
      <c r="I11" s="89" t="s">
        <v>13</v>
      </c>
      <c r="J11" s="89"/>
      <c r="K11" s="89"/>
      <c r="L11" s="90"/>
    </row>
    <row r="12" spans="1:12" ht="12.75">
      <c r="A12" s="62"/>
      <c r="B12" s="63">
        <v>26000</v>
      </c>
      <c r="C12" s="63">
        <v>3000</v>
      </c>
      <c r="D12" s="144">
        <v>0</v>
      </c>
      <c r="E12" s="147">
        <f t="shared" si="0"/>
        <v>0</v>
      </c>
      <c r="F12" s="144"/>
      <c r="G12" s="32"/>
      <c r="H12" s="82">
        <v>7694</v>
      </c>
      <c r="I12" s="65" t="s">
        <v>72</v>
      </c>
      <c r="J12" s="65"/>
      <c r="K12" s="65"/>
      <c r="L12" s="3"/>
    </row>
    <row r="13" spans="1:12" ht="12.75">
      <c r="A13" s="62"/>
      <c r="B13" s="86">
        <v>20000</v>
      </c>
      <c r="C13" s="86">
        <v>20000</v>
      </c>
      <c r="D13" s="144">
        <v>12128.6</v>
      </c>
      <c r="E13" s="147">
        <f t="shared" si="0"/>
        <v>60.643</v>
      </c>
      <c r="F13" s="144"/>
      <c r="G13" s="32"/>
      <c r="H13" s="88">
        <v>6984</v>
      </c>
      <c r="I13" s="89" t="s">
        <v>30</v>
      </c>
      <c r="J13" s="89"/>
      <c r="K13" s="89"/>
      <c r="L13" s="90"/>
    </row>
    <row r="14" spans="1:12" ht="12.75">
      <c r="A14" s="62"/>
      <c r="B14" s="86">
        <v>173050</v>
      </c>
      <c r="C14" s="86">
        <v>181250</v>
      </c>
      <c r="D14" s="144">
        <v>40059.2</v>
      </c>
      <c r="E14" s="147">
        <f t="shared" si="0"/>
        <v>22.101627586206895</v>
      </c>
      <c r="F14" s="144"/>
      <c r="G14" s="32"/>
      <c r="H14" s="88">
        <v>7700</v>
      </c>
      <c r="I14" s="89" t="s">
        <v>30</v>
      </c>
      <c r="J14" s="89"/>
      <c r="K14" s="89"/>
      <c r="L14" s="90"/>
    </row>
    <row r="15" spans="1:12" ht="12.75">
      <c r="A15" s="62"/>
      <c r="B15" s="86">
        <v>30000</v>
      </c>
      <c r="C15" s="86">
        <v>79500</v>
      </c>
      <c r="D15" s="144">
        <v>424</v>
      </c>
      <c r="E15" s="147">
        <f t="shared" si="0"/>
        <v>0.5333333333333333</v>
      </c>
      <c r="F15" s="144"/>
      <c r="G15" s="32"/>
      <c r="H15" s="88">
        <v>7701</v>
      </c>
      <c r="I15" s="89" t="s">
        <v>31</v>
      </c>
      <c r="J15" s="89"/>
      <c r="K15" s="89"/>
      <c r="L15" s="90"/>
    </row>
    <row r="16" spans="1:12" ht="12.75">
      <c r="A16" s="62"/>
      <c r="B16" s="63">
        <v>100</v>
      </c>
      <c r="C16" s="63">
        <v>100</v>
      </c>
      <c r="D16" s="144">
        <v>0</v>
      </c>
      <c r="E16" s="147">
        <f t="shared" si="0"/>
        <v>0</v>
      </c>
      <c r="F16" s="144"/>
      <c r="G16" s="32"/>
      <c r="H16" s="82">
        <v>4994</v>
      </c>
      <c r="I16" s="65" t="s">
        <v>65</v>
      </c>
      <c r="J16" s="65"/>
      <c r="K16" s="65"/>
      <c r="L16" s="3"/>
    </row>
    <row r="17" spans="1:12" ht="13.5" thickBot="1">
      <c r="A17" s="62"/>
      <c r="B17" s="63">
        <v>285000</v>
      </c>
      <c r="C17" s="63">
        <v>85000</v>
      </c>
      <c r="D17" s="144">
        <v>0</v>
      </c>
      <c r="E17" s="147">
        <f t="shared" si="0"/>
        <v>0</v>
      </c>
      <c r="F17" s="144"/>
      <c r="G17" s="32"/>
      <c r="H17" s="82">
        <v>7702</v>
      </c>
      <c r="I17" s="70" t="s">
        <v>32</v>
      </c>
      <c r="J17" s="65"/>
      <c r="K17" s="65"/>
      <c r="L17" s="3"/>
    </row>
    <row r="18" spans="1:12" ht="13.5" thickBot="1">
      <c r="A18" s="62"/>
      <c r="B18" s="63">
        <v>0</v>
      </c>
      <c r="C18" s="63">
        <v>34000</v>
      </c>
      <c r="D18" s="144">
        <v>33972.5</v>
      </c>
      <c r="E18" s="147">
        <f t="shared" si="0"/>
        <v>99.91911764705883</v>
      </c>
      <c r="F18" s="144"/>
      <c r="G18" s="32"/>
      <c r="H18" s="82">
        <v>7156</v>
      </c>
      <c r="I18" s="70" t="s">
        <v>113</v>
      </c>
      <c r="J18" s="65"/>
      <c r="K18" s="65"/>
      <c r="L18" s="3"/>
    </row>
    <row r="19" spans="1:12" ht="13.5" thickBot="1">
      <c r="A19" s="62"/>
      <c r="B19" s="63"/>
      <c r="C19" s="63">
        <v>190</v>
      </c>
      <c r="D19" s="144">
        <v>190</v>
      </c>
      <c r="E19" s="147">
        <f t="shared" si="0"/>
        <v>100</v>
      </c>
      <c r="F19" s="144"/>
      <c r="G19" s="32"/>
      <c r="H19" s="82">
        <v>8086</v>
      </c>
      <c r="I19" s="70" t="s">
        <v>115</v>
      </c>
      <c r="J19" s="65"/>
      <c r="K19" s="65"/>
      <c r="L19" s="3"/>
    </row>
    <row r="20" spans="1:12" ht="13.5" thickBot="1">
      <c r="A20" s="62"/>
      <c r="B20" s="63"/>
      <c r="C20" s="63">
        <v>10695.4</v>
      </c>
      <c r="D20" s="144">
        <v>0</v>
      </c>
      <c r="E20" s="147">
        <f t="shared" si="0"/>
        <v>0</v>
      </c>
      <c r="F20" s="144"/>
      <c r="G20" s="32"/>
      <c r="H20" s="82">
        <v>7917</v>
      </c>
      <c r="I20" s="70" t="s">
        <v>108</v>
      </c>
      <c r="J20" s="65"/>
      <c r="K20" s="65"/>
      <c r="L20" s="3"/>
    </row>
    <row r="21" spans="1:12" ht="13.5" thickBot="1">
      <c r="A21" s="66"/>
      <c r="B21" s="67">
        <v>25000</v>
      </c>
      <c r="C21" s="67">
        <v>25000</v>
      </c>
      <c r="D21" s="143">
        <v>10162.6</v>
      </c>
      <c r="E21" s="147">
        <f t="shared" si="0"/>
        <v>40.650400000000005</v>
      </c>
      <c r="F21" s="143"/>
      <c r="G21" s="68"/>
      <c r="H21" s="83">
        <v>6986</v>
      </c>
      <c r="I21" s="70" t="s">
        <v>32</v>
      </c>
      <c r="J21" s="70"/>
      <c r="K21" s="70"/>
      <c r="L21" s="71"/>
    </row>
    <row r="22" spans="1:12" ht="13.5" thickBot="1">
      <c r="A22" s="72" t="s">
        <v>33</v>
      </c>
      <c r="B22" s="73">
        <v>2000</v>
      </c>
      <c r="C22" s="73">
        <v>1875</v>
      </c>
      <c r="D22" s="135">
        <v>1843</v>
      </c>
      <c r="E22" s="148">
        <v>0</v>
      </c>
      <c r="F22" s="135"/>
      <c r="G22" s="34"/>
      <c r="H22" s="84">
        <v>5406</v>
      </c>
      <c r="I22" s="23" t="s">
        <v>34</v>
      </c>
      <c r="J22" s="23"/>
      <c r="K22" s="23"/>
      <c r="L22" s="24"/>
    </row>
    <row r="23" spans="1:12" ht="12.75">
      <c r="A23" s="62" t="s">
        <v>35</v>
      </c>
      <c r="B23" s="63">
        <v>53079</v>
      </c>
      <c r="C23" s="63">
        <v>433</v>
      </c>
      <c r="D23" s="144">
        <v>249</v>
      </c>
      <c r="E23" s="147"/>
      <c r="F23" s="144">
        <v>120000</v>
      </c>
      <c r="G23" s="32"/>
      <c r="H23" s="82">
        <v>149</v>
      </c>
      <c r="I23" s="65" t="s">
        <v>36</v>
      </c>
      <c r="J23" s="65"/>
      <c r="K23" s="65"/>
      <c r="L23" s="3"/>
    </row>
    <row r="24" spans="1:12" ht="12.75">
      <c r="A24" s="62"/>
      <c r="B24" s="86">
        <v>850</v>
      </c>
      <c r="C24" s="86"/>
      <c r="D24" s="131">
        <v>173.47</v>
      </c>
      <c r="E24" s="149"/>
      <c r="F24" s="131"/>
      <c r="G24" s="29"/>
      <c r="H24" s="88">
        <v>149</v>
      </c>
      <c r="I24" s="89" t="s">
        <v>36</v>
      </c>
      <c r="J24" s="89"/>
      <c r="K24" s="89"/>
      <c r="L24" s="90"/>
    </row>
    <row r="25" spans="1:12" ht="12.75">
      <c r="A25" s="62"/>
      <c r="B25" s="86">
        <v>6430</v>
      </c>
      <c r="C25" s="86">
        <v>6430</v>
      </c>
      <c r="D25" s="131">
        <v>1141.17</v>
      </c>
      <c r="E25" s="149">
        <v>0</v>
      </c>
      <c r="F25" s="131">
        <v>36130</v>
      </c>
      <c r="G25" s="29"/>
      <c r="H25" s="88">
        <v>151</v>
      </c>
      <c r="I25" s="89" t="s">
        <v>37</v>
      </c>
      <c r="J25" s="89"/>
      <c r="K25" s="89"/>
      <c r="L25" s="90"/>
    </row>
    <row r="26" spans="1:12" ht="12.75">
      <c r="A26" s="62"/>
      <c r="B26" s="63">
        <v>800</v>
      </c>
      <c r="C26" s="63">
        <v>800</v>
      </c>
      <c r="D26" s="144"/>
      <c r="E26" s="147"/>
      <c r="F26" s="144"/>
      <c r="G26" s="32"/>
      <c r="H26" s="82">
        <v>151</v>
      </c>
      <c r="I26" s="89" t="s">
        <v>37</v>
      </c>
      <c r="J26" s="65"/>
      <c r="K26" s="65"/>
      <c r="L26" s="3"/>
    </row>
    <row r="27" spans="1:12" ht="12.75">
      <c r="A27" s="62"/>
      <c r="B27" s="63">
        <v>2307</v>
      </c>
      <c r="C27" s="63">
        <v>77</v>
      </c>
      <c r="D27" s="144">
        <v>67.83</v>
      </c>
      <c r="E27" s="147"/>
      <c r="F27" s="144"/>
      <c r="G27" s="32"/>
      <c r="H27" s="82">
        <v>150</v>
      </c>
      <c r="I27" s="65" t="s">
        <v>66</v>
      </c>
      <c r="J27" s="65"/>
      <c r="K27" s="65"/>
      <c r="L27" s="3"/>
    </row>
    <row r="28" spans="1:12" ht="12.75">
      <c r="A28" s="62"/>
      <c r="B28" s="63">
        <v>500</v>
      </c>
      <c r="C28" s="63"/>
      <c r="D28" s="144"/>
      <c r="E28" s="147"/>
      <c r="F28" s="144"/>
      <c r="G28" s="32"/>
      <c r="H28" s="82">
        <v>150</v>
      </c>
      <c r="I28" s="65" t="s">
        <v>66</v>
      </c>
      <c r="J28" s="65"/>
      <c r="K28" s="65"/>
      <c r="L28" s="3"/>
    </row>
    <row r="29" spans="1:12" ht="13.5" thickBot="1">
      <c r="A29" s="66"/>
      <c r="B29" s="67">
        <v>3000</v>
      </c>
      <c r="C29" s="67">
        <v>0</v>
      </c>
      <c r="D29" s="143">
        <v>0</v>
      </c>
      <c r="E29" s="150">
        <v>0</v>
      </c>
      <c r="F29" s="143"/>
      <c r="G29" s="68"/>
      <c r="H29" s="83">
        <v>7693</v>
      </c>
      <c r="I29" s="70" t="s">
        <v>78</v>
      </c>
      <c r="J29" s="70"/>
      <c r="K29" s="70"/>
      <c r="L29" s="71"/>
    </row>
    <row r="30" spans="1:12" ht="13.5" thickBot="1">
      <c r="A30" s="66" t="s">
        <v>38</v>
      </c>
      <c r="B30" s="67">
        <v>8000</v>
      </c>
      <c r="C30" s="67">
        <v>8000</v>
      </c>
      <c r="D30" s="143">
        <v>0</v>
      </c>
      <c r="E30" s="150">
        <v>0</v>
      </c>
      <c r="F30" s="143">
        <v>32342</v>
      </c>
      <c r="G30" s="68"/>
      <c r="H30" s="83">
        <v>5407</v>
      </c>
      <c r="I30" s="70" t="s">
        <v>39</v>
      </c>
      <c r="J30" s="70"/>
      <c r="K30" s="70"/>
      <c r="L30" s="71"/>
    </row>
    <row r="31" spans="1:12" ht="13.5" thickBot="1">
      <c r="A31" s="74" t="s">
        <v>9</v>
      </c>
      <c r="B31" s="73">
        <f>SUM(B4:B30)</f>
        <v>866140</v>
      </c>
      <c r="C31" s="73">
        <f>SUM(C4:C30)</f>
        <v>686374.4</v>
      </c>
      <c r="D31" s="135">
        <f>SUM(D4:D30)</f>
        <v>213416.37</v>
      </c>
      <c r="E31" s="148">
        <f>D31/C31</f>
        <v>0.31093288152938103</v>
      </c>
      <c r="F31" s="135">
        <f>SUM(F4:F30)</f>
        <v>188472</v>
      </c>
      <c r="G31" s="34"/>
      <c r="H31" s="84"/>
      <c r="I31" s="23"/>
      <c r="J31" s="23"/>
      <c r="K31" s="23"/>
      <c r="L31" s="24"/>
    </row>
    <row r="32" spans="1:12" ht="12.75">
      <c r="A32" s="169"/>
      <c r="B32" s="63"/>
      <c r="C32" s="63"/>
      <c r="D32" s="144"/>
      <c r="E32" s="147"/>
      <c r="F32" s="144"/>
      <c r="G32" s="32"/>
      <c r="H32" s="82"/>
      <c r="I32" s="65"/>
      <c r="J32" s="65"/>
      <c r="K32" s="65"/>
      <c r="L32" s="3"/>
    </row>
    <row r="33" spans="1:12" ht="12.75">
      <c r="A33" s="169"/>
      <c r="B33" s="63"/>
      <c r="C33" s="63"/>
      <c r="D33" s="144"/>
      <c r="E33" s="147"/>
      <c r="F33" s="144"/>
      <c r="G33" s="32"/>
      <c r="H33" s="82"/>
      <c r="I33" s="65"/>
      <c r="J33" s="65"/>
      <c r="K33" s="65"/>
      <c r="L33" s="3"/>
    </row>
    <row r="34" spans="1:12" ht="12.75">
      <c r="A34" s="169"/>
      <c r="B34" s="63"/>
      <c r="C34" s="63"/>
      <c r="D34" s="144"/>
      <c r="E34" s="147"/>
      <c r="F34" s="144"/>
      <c r="G34" s="32"/>
      <c r="H34" s="82"/>
      <c r="I34" s="65"/>
      <c r="J34" s="65"/>
      <c r="K34" s="65"/>
      <c r="L34" s="3"/>
    </row>
    <row r="35" spans="1:12" ht="12.75">
      <c r="A35" s="169"/>
      <c r="B35" s="63"/>
      <c r="C35" s="63"/>
      <c r="D35" s="144"/>
      <c r="E35" s="147"/>
      <c r="F35" s="144"/>
      <c r="G35" s="32"/>
      <c r="H35" s="82"/>
      <c r="I35" s="65"/>
      <c r="J35" s="65"/>
      <c r="K35" s="65"/>
      <c r="L35" s="3"/>
    </row>
    <row r="36" spans="1:12" ht="12.75">
      <c r="A36" s="169"/>
      <c r="B36" s="63"/>
      <c r="C36" s="63"/>
      <c r="D36" s="144"/>
      <c r="E36" s="147"/>
      <c r="F36" s="144"/>
      <c r="G36" s="32"/>
      <c r="H36" s="82"/>
      <c r="I36" s="65"/>
      <c r="J36" s="65"/>
      <c r="K36" s="65"/>
      <c r="L36" s="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20" sqref="G20"/>
    </sheetView>
  </sheetViews>
  <sheetFormatPr defaultColWidth="9.00390625" defaultRowHeight="12.75"/>
  <cols>
    <col min="1" max="1" width="26.625" style="0" customWidth="1"/>
    <col min="2" max="4" width="9.875" style="0" customWidth="1"/>
    <col min="6" max="7" width="9.875" style="0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53</v>
      </c>
    </row>
    <row r="2" spans="1:12" ht="16.5" thickBot="1">
      <c r="A2" s="153" t="s">
        <v>6</v>
      </c>
      <c r="B2" s="23"/>
      <c r="C2" s="19" t="s">
        <v>52</v>
      </c>
      <c r="D2" s="23"/>
      <c r="E2" s="23"/>
      <c r="F2" s="23"/>
      <c r="G2" s="23"/>
      <c r="H2" s="154" t="s">
        <v>27</v>
      </c>
      <c r="I2" s="19" t="s">
        <v>28</v>
      </c>
      <c r="J2" s="23"/>
      <c r="K2" s="23"/>
      <c r="L2" s="155"/>
    </row>
    <row r="3" spans="1:12" ht="39" thickBot="1">
      <c r="A3" s="156" t="s">
        <v>40</v>
      </c>
      <c r="B3" s="35" t="s">
        <v>67</v>
      </c>
      <c r="C3" s="35" t="s">
        <v>68</v>
      </c>
      <c r="D3" s="36" t="s">
        <v>111</v>
      </c>
      <c r="E3" s="36" t="s">
        <v>71</v>
      </c>
      <c r="F3" s="36" t="s">
        <v>26</v>
      </c>
      <c r="G3" s="36" t="s">
        <v>112</v>
      </c>
      <c r="H3" s="58"/>
      <c r="I3" s="59"/>
      <c r="J3" s="60"/>
      <c r="K3" s="60"/>
      <c r="L3" s="157"/>
    </row>
    <row r="4" spans="1:12" ht="13.5" thickTop="1">
      <c r="A4" s="158" t="s">
        <v>12</v>
      </c>
      <c r="B4" s="92">
        <v>5552</v>
      </c>
      <c r="C4" s="92">
        <v>5946</v>
      </c>
      <c r="D4" s="145">
        <v>5552</v>
      </c>
      <c r="E4" s="152">
        <f>D4/C4*100</f>
        <v>93.37369660275816</v>
      </c>
      <c r="F4" s="151">
        <v>19980</v>
      </c>
      <c r="G4" s="93"/>
      <c r="H4" s="93">
        <v>5001</v>
      </c>
      <c r="I4" s="65" t="s">
        <v>41</v>
      </c>
      <c r="J4" s="65"/>
      <c r="K4" s="65"/>
      <c r="L4" s="159"/>
    </row>
    <row r="5" spans="1:12" ht="12.75">
      <c r="A5" s="160"/>
      <c r="B5" s="63">
        <v>1037</v>
      </c>
      <c r="C5" s="63">
        <v>1043</v>
      </c>
      <c r="D5" s="170">
        <v>1037</v>
      </c>
      <c r="E5" s="152">
        <f aca="true" t="shared" si="0" ref="E5:E18">D5/C5*100</f>
        <v>99.42473633748801</v>
      </c>
      <c r="F5" s="144">
        <v>19500</v>
      </c>
      <c r="G5" s="32"/>
      <c r="H5" s="32">
        <v>5765</v>
      </c>
      <c r="I5" s="65" t="s">
        <v>44</v>
      </c>
      <c r="J5" s="65"/>
      <c r="K5" s="65"/>
      <c r="L5" s="159"/>
    </row>
    <row r="6" spans="1:12" ht="12.75">
      <c r="A6" s="160"/>
      <c r="B6" s="63">
        <v>1000</v>
      </c>
      <c r="C6" s="63">
        <v>1133</v>
      </c>
      <c r="D6" s="170">
        <v>1000</v>
      </c>
      <c r="E6" s="152">
        <f t="shared" si="0"/>
        <v>88.261253309797</v>
      </c>
      <c r="F6" s="144"/>
      <c r="G6" s="32"/>
      <c r="H6" s="32">
        <v>3864</v>
      </c>
      <c r="I6" s="65" t="s">
        <v>97</v>
      </c>
      <c r="J6" s="65"/>
      <c r="K6" s="65"/>
      <c r="L6" s="159"/>
    </row>
    <row r="7" spans="1:12" ht="12.75">
      <c r="A7" s="160"/>
      <c r="B7" s="63">
        <v>2997</v>
      </c>
      <c r="C7" s="63">
        <v>3220</v>
      </c>
      <c r="D7" s="170">
        <v>2000</v>
      </c>
      <c r="E7" s="152">
        <f t="shared" si="0"/>
        <v>62.11180124223602</v>
      </c>
      <c r="F7" s="144"/>
      <c r="G7" s="32"/>
      <c r="H7" s="32">
        <v>5768</v>
      </c>
      <c r="I7" s="65" t="s">
        <v>98</v>
      </c>
      <c r="J7" s="65"/>
      <c r="K7" s="65"/>
      <c r="L7" s="159"/>
    </row>
    <row r="8" spans="1:12" ht="12.75">
      <c r="A8" s="160"/>
      <c r="B8" s="63">
        <v>2000</v>
      </c>
      <c r="C8" s="63">
        <v>2000</v>
      </c>
      <c r="D8" s="170">
        <v>2000</v>
      </c>
      <c r="E8" s="152">
        <f t="shared" si="0"/>
        <v>100</v>
      </c>
      <c r="F8" s="144"/>
      <c r="G8" s="32"/>
      <c r="H8" s="32">
        <v>5770</v>
      </c>
      <c r="I8" s="65" t="s">
        <v>99</v>
      </c>
      <c r="J8" s="65"/>
      <c r="K8" s="65"/>
      <c r="L8" s="159"/>
    </row>
    <row r="9" spans="1:12" ht="12.75">
      <c r="A9" s="160"/>
      <c r="B9" s="63">
        <v>450</v>
      </c>
      <c r="C9" s="63">
        <v>510</v>
      </c>
      <c r="D9" s="170">
        <v>0</v>
      </c>
      <c r="E9" s="152">
        <f t="shared" si="0"/>
        <v>0</v>
      </c>
      <c r="F9" s="144"/>
      <c r="G9" s="32"/>
      <c r="H9" s="32">
        <v>5771</v>
      </c>
      <c r="I9" s="65" t="s">
        <v>100</v>
      </c>
      <c r="J9" s="65"/>
      <c r="K9" s="65"/>
      <c r="L9" s="159"/>
    </row>
    <row r="10" spans="1:12" ht="12.75">
      <c r="A10" s="160"/>
      <c r="B10" s="63">
        <v>800</v>
      </c>
      <c r="C10" s="63">
        <v>907</v>
      </c>
      <c r="D10" s="170">
        <v>0</v>
      </c>
      <c r="E10" s="152">
        <f t="shared" si="0"/>
        <v>0</v>
      </c>
      <c r="F10" s="144"/>
      <c r="G10" s="32"/>
      <c r="H10" s="32">
        <v>6558</v>
      </c>
      <c r="I10" s="65" t="s">
        <v>101</v>
      </c>
      <c r="J10" s="65"/>
      <c r="K10" s="65"/>
      <c r="L10" s="159"/>
    </row>
    <row r="11" spans="1:12" ht="12.75">
      <c r="A11" s="160"/>
      <c r="B11" s="63">
        <v>1800</v>
      </c>
      <c r="C11" s="63">
        <v>1841</v>
      </c>
      <c r="D11" s="170">
        <v>1800</v>
      </c>
      <c r="E11" s="152">
        <f t="shared" si="0"/>
        <v>97.7729494839761</v>
      </c>
      <c r="F11" s="144">
        <v>19800</v>
      </c>
      <c r="G11" s="32"/>
      <c r="H11" s="32">
        <v>6559</v>
      </c>
      <c r="I11" s="65" t="s">
        <v>42</v>
      </c>
      <c r="J11" s="65"/>
      <c r="K11" s="65"/>
      <c r="L11" s="159"/>
    </row>
    <row r="12" spans="1:12" ht="12.75">
      <c r="A12" s="160"/>
      <c r="B12" s="63">
        <v>541</v>
      </c>
      <c r="C12" s="63">
        <v>541</v>
      </c>
      <c r="D12" s="170">
        <v>541</v>
      </c>
      <c r="E12" s="152">
        <f t="shared" si="0"/>
        <v>100</v>
      </c>
      <c r="F12" s="144"/>
      <c r="G12" s="32"/>
      <c r="H12" s="32">
        <v>6560</v>
      </c>
      <c r="I12" s="65" t="s">
        <v>102</v>
      </c>
      <c r="J12" s="65"/>
      <c r="K12" s="65"/>
      <c r="L12" s="159"/>
    </row>
    <row r="13" spans="1:12" ht="12.75">
      <c r="A13" s="160"/>
      <c r="B13" s="63">
        <v>8800</v>
      </c>
      <c r="C13" s="63">
        <v>8914</v>
      </c>
      <c r="D13" s="170">
        <v>8800</v>
      </c>
      <c r="E13" s="152">
        <f t="shared" si="0"/>
        <v>98.72111285618129</v>
      </c>
      <c r="F13" s="144">
        <v>24550</v>
      </c>
      <c r="G13" s="94"/>
      <c r="H13" s="32">
        <v>6103</v>
      </c>
      <c r="I13" s="65" t="s">
        <v>43</v>
      </c>
      <c r="J13" s="65"/>
      <c r="K13" s="65"/>
      <c r="L13" s="159"/>
    </row>
    <row r="14" spans="1:12" ht="12.75">
      <c r="A14" s="160"/>
      <c r="B14" s="63">
        <v>5000</v>
      </c>
      <c r="C14" s="63">
        <v>5445</v>
      </c>
      <c r="D14" s="170">
        <v>3000</v>
      </c>
      <c r="E14" s="152">
        <f t="shared" si="0"/>
        <v>55.09641873278237</v>
      </c>
      <c r="F14" s="144"/>
      <c r="G14" s="94"/>
      <c r="H14" s="32">
        <v>7703</v>
      </c>
      <c r="I14" s="65" t="s">
        <v>103</v>
      </c>
      <c r="J14" s="65"/>
      <c r="K14" s="65"/>
      <c r="L14" s="159"/>
    </row>
    <row r="15" spans="1:12" ht="12.75">
      <c r="A15" s="160"/>
      <c r="B15" s="63">
        <v>2200</v>
      </c>
      <c r="C15" s="63">
        <v>2493</v>
      </c>
      <c r="D15" s="170">
        <v>0</v>
      </c>
      <c r="E15" s="152">
        <f t="shared" si="0"/>
        <v>0</v>
      </c>
      <c r="F15" s="144"/>
      <c r="G15" s="94"/>
      <c r="H15" s="32">
        <v>7704</v>
      </c>
      <c r="I15" s="65" t="s">
        <v>104</v>
      </c>
      <c r="J15" s="65"/>
      <c r="K15" s="65"/>
      <c r="L15" s="159"/>
    </row>
    <row r="16" spans="1:12" ht="12.75">
      <c r="A16" s="160"/>
      <c r="B16" s="63">
        <v>450</v>
      </c>
      <c r="C16" s="63">
        <v>500</v>
      </c>
      <c r="D16" s="170">
        <v>450</v>
      </c>
      <c r="E16" s="152">
        <f t="shared" si="0"/>
        <v>90</v>
      </c>
      <c r="F16" s="144"/>
      <c r="G16" s="94"/>
      <c r="H16" s="32">
        <v>7705</v>
      </c>
      <c r="I16" s="65" t="s">
        <v>105</v>
      </c>
      <c r="J16" s="65"/>
      <c r="K16" s="65"/>
      <c r="L16" s="159"/>
    </row>
    <row r="17" spans="1:12" ht="13.5" thickBot="1">
      <c r="A17" s="161"/>
      <c r="B17" s="67">
        <v>2000</v>
      </c>
      <c r="C17" s="67">
        <v>2259</v>
      </c>
      <c r="D17" s="171">
        <v>2000</v>
      </c>
      <c r="E17" s="152">
        <f t="shared" si="0"/>
        <v>88.53474988933156</v>
      </c>
      <c r="F17" s="143"/>
      <c r="G17" s="68"/>
      <c r="H17" s="68">
        <v>7706</v>
      </c>
      <c r="I17" s="70" t="s">
        <v>106</v>
      </c>
      <c r="J17" s="70"/>
      <c r="K17" s="70"/>
      <c r="L17" s="162"/>
    </row>
    <row r="18" spans="1:12" ht="13.5" thickBot="1">
      <c r="A18" s="163" t="s">
        <v>19</v>
      </c>
      <c r="B18" s="143">
        <f>SUM(B4:B17)</f>
        <v>34627</v>
      </c>
      <c r="C18" s="143">
        <f>SUM(C4:C17)</f>
        <v>36752</v>
      </c>
      <c r="D18" s="143">
        <f>SUM(D4:D17)</f>
        <v>28180</v>
      </c>
      <c r="E18" s="152">
        <f t="shared" si="0"/>
        <v>76.67609925990422</v>
      </c>
      <c r="F18" s="143">
        <f>SUM(F4:F17)</f>
        <v>83830</v>
      </c>
      <c r="G18" s="68"/>
      <c r="H18" s="68"/>
      <c r="I18" s="70"/>
      <c r="J18" s="70"/>
      <c r="K18" s="70"/>
      <c r="L18" s="162"/>
    </row>
    <row r="19" spans="1:12" ht="12.75">
      <c r="A19" s="166"/>
      <c r="B19" s="167"/>
      <c r="C19" s="167"/>
      <c r="D19" s="167"/>
      <c r="E19" s="168"/>
      <c r="F19" s="167"/>
      <c r="G19" s="65"/>
      <c r="H19" s="65"/>
      <c r="I19" s="65"/>
      <c r="J19" s="65"/>
      <c r="K19" s="65"/>
      <c r="L19" s="65"/>
    </row>
    <row r="20" spans="1:12" ht="12.75">
      <c r="A20" s="166"/>
      <c r="B20" s="167"/>
      <c r="C20" s="167"/>
      <c r="D20" s="167"/>
      <c r="E20" s="168"/>
      <c r="F20" s="167"/>
      <c r="G20" s="65"/>
      <c r="H20" s="65"/>
      <c r="I20" s="65"/>
      <c r="J20" s="65"/>
      <c r="K20" s="65"/>
      <c r="L20" s="65"/>
    </row>
    <row r="21" ht="12.75">
      <c r="L21" s="1" t="s">
        <v>62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21" sqref="D21"/>
    </sheetView>
  </sheetViews>
  <sheetFormatPr defaultColWidth="9.00390625" defaultRowHeight="12.75"/>
  <cols>
    <col min="1" max="1" width="26.625" style="0" customWidth="1"/>
    <col min="2" max="4" width="9.875" style="0" customWidth="1"/>
    <col min="6" max="7" width="9.875" style="0" customWidth="1"/>
  </cols>
  <sheetData>
    <row r="1" spans="1:12" ht="17.25" thickBot="1" thickTop="1">
      <c r="A1" s="53" t="s">
        <v>6</v>
      </c>
      <c r="B1" s="9"/>
      <c r="C1" s="54" t="s">
        <v>52</v>
      </c>
      <c r="D1" s="9"/>
      <c r="E1" s="9"/>
      <c r="F1" s="9"/>
      <c r="G1" s="9"/>
      <c r="H1" s="55" t="s">
        <v>27</v>
      </c>
      <c r="I1" s="54" t="s">
        <v>28</v>
      </c>
      <c r="J1" s="9"/>
      <c r="K1" s="9"/>
      <c r="L1" s="10"/>
    </row>
    <row r="2" spans="1:12" ht="39" thickBot="1">
      <c r="A2" s="56" t="s">
        <v>45</v>
      </c>
      <c r="B2" s="35" t="s">
        <v>67</v>
      </c>
      <c r="C2" s="35" t="s">
        <v>68</v>
      </c>
      <c r="D2" s="36" t="s">
        <v>111</v>
      </c>
      <c r="E2" s="57" t="s">
        <v>71</v>
      </c>
      <c r="F2" s="36" t="s">
        <v>26</v>
      </c>
      <c r="G2" s="36" t="s">
        <v>114</v>
      </c>
      <c r="H2" s="58"/>
      <c r="I2" s="59"/>
      <c r="J2" s="60"/>
      <c r="K2" s="60"/>
      <c r="L2" s="61"/>
    </row>
    <row r="3" spans="1:12" ht="13.5" thickTop="1">
      <c r="A3" s="62" t="s">
        <v>79</v>
      </c>
      <c r="B3" s="63">
        <v>31680</v>
      </c>
      <c r="C3" s="63">
        <v>0</v>
      </c>
      <c r="D3" s="32">
        <v>0</v>
      </c>
      <c r="E3" s="64"/>
      <c r="F3" s="32"/>
      <c r="G3" s="32"/>
      <c r="H3" s="82">
        <v>6747</v>
      </c>
      <c r="I3" s="65" t="s">
        <v>80</v>
      </c>
      <c r="J3" s="65"/>
      <c r="K3" s="65"/>
      <c r="L3" s="3"/>
    </row>
    <row r="4" spans="1:12" ht="12.75">
      <c r="A4" s="62" t="s">
        <v>81</v>
      </c>
      <c r="B4" s="86">
        <v>1000</v>
      </c>
      <c r="C4" s="63">
        <v>0</v>
      </c>
      <c r="D4" s="32">
        <v>0</v>
      </c>
      <c r="E4" s="87"/>
      <c r="F4" s="29"/>
      <c r="G4" s="29"/>
      <c r="H4" s="88">
        <v>7685</v>
      </c>
      <c r="I4" s="89" t="s">
        <v>82</v>
      </c>
      <c r="J4" s="89"/>
      <c r="K4" s="89"/>
      <c r="L4" s="90"/>
    </row>
    <row r="5" spans="1:12" ht="12.75">
      <c r="A5" s="62" t="s">
        <v>93</v>
      </c>
      <c r="B5" s="63">
        <v>2500</v>
      </c>
      <c r="C5" s="63">
        <v>0</v>
      </c>
      <c r="D5" s="32">
        <v>0</v>
      </c>
      <c r="E5" s="64"/>
      <c r="F5" s="32"/>
      <c r="G5" s="32"/>
      <c r="H5" s="82">
        <v>7691</v>
      </c>
      <c r="I5" s="65" t="s">
        <v>94</v>
      </c>
      <c r="J5" s="65"/>
      <c r="K5" s="65"/>
      <c r="L5" s="3"/>
    </row>
    <row r="6" spans="1:12" ht="12.75">
      <c r="A6" s="62" t="s">
        <v>95</v>
      </c>
      <c r="B6" s="63">
        <v>165</v>
      </c>
      <c r="C6" s="63">
        <v>0</v>
      </c>
      <c r="D6" s="32">
        <v>0</v>
      </c>
      <c r="E6" s="64"/>
      <c r="F6" s="32"/>
      <c r="G6" s="32"/>
      <c r="H6" s="82">
        <v>7684</v>
      </c>
      <c r="I6" s="65" t="s">
        <v>96</v>
      </c>
      <c r="J6" s="65"/>
      <c r="K6" s="65"/>
      <c r="L6" s="3"/>
    </row>
    <row r="7" spans="1:12" ht="12.75">
      <c r="A7" s="62" t="s">
        <v>46</v>
      </c>
      <c r="B7" s="63">
        <v>2000</v>
      </c>
      <c r="C7" s="63">
        <v>0</v>
      </c>
      <c r="D7" s="32">
        <v>0</v>
      </c>
      <c r="E7" s="64"/>
      <c r="F7" s="32"/>
      <c r="G7" s="32"/>
      <c r="H7" s="82">
        <v>7010</v>
      </c>
      <c r="I7" s="65" t="s">
        <v>47</v>
      </c>
      <c r="J7" s="65"/>
      <c r="K7" s="65"/>
      <c r="L7" s="3"/>
    </row>
    <row r="8" spans="1:12" ht="12.75">
      <c r="A8" s="62" t="s">
        <v>48</v>
      </c>
      <c r="B8" s="86">
        <v>3000</v>
      </c>
      <c r="C8" s="63">
        <v>0</v>
      </c>
      <c r="D8" s="32">
        <v>0</v>
      </c>
      <c r="E8" s="87"/>
      <c r="F8" s="29"/>
      <c r="G8" s="29"/>
      <c r="H8" s="88">
        <v>7687</v>
      </c>
      <c r="I8" s="89" t="s">
        <v>83</v>
      </c>
      <c r="J8" s="89"/>
      <c r="K8" s="89"/>
      <c r="L8" s="90"/>
    </row>
    <row r="9" spans="1:12" ht="12.75">
      <c r="A9" s="62" t="s">
        <v>84</v>
      </c>
      <c r="B9" s="63">
        <v>1220</v>
      </c>
      <c r="C9" s="63">
        <v>0</v>
      </c>
      <c r="D9" s="32">
        <v>0</v>
      </c>
      <c r="E9" s="64"/>
      <c r="F9" s="32"/>
      <c r="G9" s="32"/>
      <c r="H9" s="82">
        <v>7686</v>
      </c>
      <c r="I9" s="65" t="s">
        <v>85</v>
      </c>
      <c r="J9" s="65"/>
      <c r="K9" s="65"/>
      <c r="L9" s="3"/>
    </row>
    <row r="10" spans="1:12" ht="12.75">
      <c r="A10" s="62" t="s">
        <v>86</v>
      </c>
      <c r="B10" s="63">
        <v>20200</v>
      </c>
      <c r="C10" s="63">
        <v>0</v>
      </c>
      <c r="D10" s="32">
        <v>0</v>
      </c>
      <c r="E10" s="64"/>
      <c r="F10" s="32"/>
      <c r="G10" s="32"/>
      <c r="H10" s="82">
        <v>7688</v>
      </c>
      <c r="I10" s="65" t="s">
        <v>87</v>
      </c>
      <c r="J10" s="65"/>
      <c r="K10" s="65"/>
      <c r="L10" s="3"/>
    </row>
    <row r="11" spans="1:12" ht="12.75">
      <c r="A11" s="62" t="s">
        <v>88</v>
      </c>
      <c r="B11" s="63">
        <v>800</v>
      </c>
      <c r="C11" s="63">
        <v>0</v>
      </c>
      <c r="D11" s="32">
        <v>0</v>
      </c>
      <c r="E11" s="64"/>
      <c r="F11" s="32"/>
      <c r="G11" s="32"/>
      <c r="H11" s="82">
        <v>7692</v>
      </c>
      <c r="I11" s="65" t="s">
        <v>89</v>
      </c>
      <c r="J11" s="65"/>
      <c r="K11" s="65"/>
      <c r="L11" s="3"/>
    </row>
    <row r="12" spans="1:12" ht="12.75">
      <c r="A12" s="62" t="s">
        <v>49</v>
      </c>
      <c r="B12" s="63">
        <v>500</v>
      </c>
      <c r="C12" s="63">
        <v>0</v>
      </c>
      <c r="D12" s="32">
        <v>0</v>
      </c>
      <c r="E12" s="64"/>
      <c r="F12" s="32"/>
      <c r="G12" s="32"/>
      <c r="H12" s="82">
        <v>7689</v>
      </c>
      <c r="I12" s="65" t="s">
        <v>90</v>
      </c>
      <c r="J12" s="65"/>
      <c r="K12" s="65"/>
      <c r="L12" s="3"/>
    </row>
    <row r="13" spans="1:12" ht="12.75">
      <c r="A13" s="62" t="s">
        <v>91</v>
      </c>
      <c r="B13" s="86">
        <v>2700</v>
      </c>
      <c r="C13" s="63">
        <v>0</v>
      </c>
      <c r="D13" s="32">
        <v>0</v>
      </c>
      <c r="E13" s="87"/>
      <c r="F13" s="29"/>
      <c r="G13" s="29"/>
      <c r="H13" s="88">
        <v>7690</v>
      </c>
      <c r="I13" s="89" t="s">
        <v>92</v>
      </c>
      <c r="J13" s="89"/>
      <c r="K13" s="89"/>
      <c r="L13" s="90"/>
    </row>
    <row r="14" spans="1:12" ht="13.5" thickBot="1">
      <c r="A14" s="75" t="s">
        <v>50</v>
      </c>
      <c r="B14" s="67">
        <f>SUM(B3:B13)</f>
        <v>65765</v>
      </c>
      <c r="C14" s="67">
        <f>SUM(C3:C13)</f>
        <v>0</v>
      </c>
      <c r="D14" s="32">
        <v>0</v>
      </c>
      <c r="E14" s="69"/>
      <c r="F14" s="68"/>
      <c r="G14" s="68"/>
      <c r="H14" s="83"/>
      <c r="I14" s="70"/>
      <c r="J14" s="70"/>
      <c r="K14" s="70"/>
      <c r="L14" s="71"/>
    </row>
    <row r="15" spans="1:12" ht="13.5" thickBot="1">
      <c r="A15" s="76" t="s">
        <v>51</v>
      </c>
      <c r="B15" s="80">
        <f>List2!B31+List4!B14</f>
        <v>931905</v>
      </c>
      <c r="C15" s="80">
        <f>List2!C31+List4!C14</f>
        <v>686374.4</v>
      </c>
      <c r="D15" s="81">
        <f>SUM(D3:D14)</f>
        <v>0</v>
      </c>
      <c r="E15" s="78"/>
      <c r="F15" s="81"/>
      <c r="G15" s="81"/>
      <c r="H15" s="85"/>
      <c r="I15" s="77"/>
      <c r="J15" s="77"/>
      <c r="K15" s="77"/>
      <c r="L15" s="79"/>
    </row>
    <row r="16" ht="13.5" thickTop="1"/>
    <row r="17" spans="1:12" ht="12.75">
      <c r="A17" s="166"/>
      <c r="B17" s="167"/>
      <c r="C17" s="167"/>
      <c r="D17" s="167"/>
      <c r="E17" s="168"/>
      <c r="F17" s="167"/>
      <c r="G17" s="65"/>
      <c r="H17" s="65"/>
      <c r="I17" s="65"/>
      <c r="J17" s="65"/>
      <c r="K17" s="65"/>
      <c r="L17" s="65"/>
    </row>
    <row r="18" ht="13.5" thickBot="1">
      <c r="L18" s="1" t="s">
        <v>62</v>
      </c>
    </row>
    <row r="19" spans="1:12" ht="39.75" thickBot="1" thickTop="1">
      <c r="A19" s="114"/>
      <c r="B19" s="124" t="s">
        <v>67</v>
      </c>
      <c r="C19" s="124" t="s">
        <v>68</v>
      </c>
      <c r="D19" s="95" t="s">
        <v>111</v>
      </c>
      <c r="E19" s="95" t="s">
        <v>71</v>
      </c>
      <c r="F19" s="95"/>
      <c r="G19" s="98"/>
      <c r="H19" s="108"/>
      <c r="I19" s="108"/>
      <c r="J19" s="108"/>
      <c r="K19" s="108"/>
      <c r="L19" s="109"/>
    </row>
    <row r="20" spans="1:12" ht="13.5" thickTop="1">
      <c r="A20" s="115" t="s">
        <v>54</v>
      </c>
      <c r="B20" s="145">
        <f>List3!B18+List4!B15</f>
        <v>966532</v>
      </c>
      <c r="C20" s="145">
        <f>List3!C18+List4!C15</f>
        <v>723126.4</v>
      </c>
      <c r="D20" s="145">
        <f>List2!D31+List4!D15</f>
        <v>213416.37</v>
      </c>
      <c r="E20" s="96">
        <f>D20/C20</f>
        <v>0.29513010450178556</v>
      </c>
      <c r="F20" s="96"/>
      <c r="G20" s="99"/>
      <c r="H20" s="99"/>
      <c r="I20" s="99"/>
      <c r="J20" s="99"/>
      <c r="K20" s="99"/>
      <c r="L20" s="110"/>
    </row>
    <row r="21" spans="1:12" ht="13.5" thickBot="1">
      <c r="A21" s="116" t="s">
        <v>55</v>
      </c>
      <c r="B21" s="126"/>
      <c r="C21" s="126"/>
      <c r="D21" s="97"/>
      <c r="E21" s="97"/>
      <c r="F21" s="97"/>
      <c r="G21" s="70"/>
      <c r="H21" s="70"/>
      <c r="I21" s="70"/>
      <c r="J21" s="70"/>
      <c r="K21" s="70"/>
      <c r="L21" s="71"/>
    </row>
    <row r="22" spans="1:12" ht="24.75" customHeight="1" thickBot="1">
      <c r="A22" s="117" t="s">
        <v>61</v>
      </c>
      <c r="B22" s="127">
        <v>731612.6</v>
      </c>
      <c r="C22" s="127">
        <v>1122611.7</v>
      </c>
      <c r="D22" s="100">
        <v>971911.27</v>
      </c>
      <c r="E22" s="100"/>
      <c r="F22" s="100"/>
      <c r="G22" s="23"/>
      <c r="H22" s="23"/>
      <c r="I22" s="23"/>
      <c r="J22" s="23"/>
      <c r="K22" s="23"/>
      <c r="L22" s="24"/>
    </row>
    <row r="23" spans="1:12" ht="12.75">
      <c r="A23" s="118" t="s">
        <v>54</v>
      </c>
      <c r="B23" s="128"/>
      <c r="C23" s="128"/>
      <c r="D23" s="101"/>
      <c r="E23" s="101"/>
      <c r="F23" s="101"/>
      <c r="G23" s="102"/>
      <c r="H23" s="102"/>
      <c r="I23" s="102"/>
      <c r="J23" s="102"/>
      <c r="K23" s="102"/>
      <c r="L23" s="111"/>
    </row>
    <row r="24" spans="1:12" ht="13.5" thickBot="1">
      <c r="A24" s="119" t="s">
        <v>56</v>
      </c>
      <c r="B24" s="129">
        <f>B20+B22</f>
        <v>1698144.6</v>
      </c>
      <c r="C24" s="129">
        <f>C20+C22</f>
        <v>1845738.1</v>
      </c>
      <c r="D24" s="129">
        <f>D20+D22</f>
        <v>1185327.6400000001</v>
      </c>
      <c r="E24" s="103"/>
      <c r="F24" s="103"/>
      <c r="G24" s="104"/>
      <c r="H24" s="104"/>
      <c r="I24" s="104"/>
      <c r="J24" s="104"/>
      <c r="K24" s="104"/>
      <c r="L24" s="112"/>
    </row>
    <row r="25" spans="1:12" ht="13.5" thickTop="1">
      <c r="A25" s="120" t="s">
        <v>57</v>
      </c>
      <c r="B25" s="125"/>
      <c r="C25" s="125"/>
      <c r="D25" s="96"/>
      <c r="E25" s="96"/>
      <c r="F25" s="96"/>
      <c r="G25" s="105"/>
      <c r="H25" s="99"/>
      <c r="I25" s="99"/>
      <c r="J25" s="99"/>
      <c r="K25" s="99"/>
      <c r="L25" s="110"/>
    </row>
    <row r="26" spans="1:12" ht="12.75">
      <c r="A26" s="121" t="s">
        <v>58</v>
      </c>
      <c r="B26" s="164">
        <f>List1!B20+List4!B20</f>
        <v>1516081</v>
      </c>
      <c r="C26" s="164">
        <f>List1!C20+List4!C20</f>
        <v>1329372.9</v>
      </c>
      <c r="D26" s="164">
        <f>List1!D20+List4!D20</f>
        <v>786930.64</v>
      </c>
      <c r="E26" s="106"/>
      <c r="F26" s="106"/>
      <c r="G26" s="107"/>
      <c r="H26" s="107"/>
      <c r="I26" s="107"/>
      <c r="J26" s="107"/>
      <c r="K26" s="107"/>
      <c r="L26" s="113"/>
    </row>
    <row r="27" spans="1:12" ht="26.25" customHeight="1" thickBot="1">
      <c r="A27" s="122" t="s">
        <v>59</v>
      </c>
      <c r="B27" s="130">
        <f>List1!B21+List4!B22</f>
        <v>850021.7</v>
      </c>
      <c r="C27" s="130">
        <f>List1!C21+List4!C22</f>
        <v>1617913.2999999998</v>
      </c>
      <c r="D27" s="130">
        <f>List1!D21+List4!D22</f>
        <v>1436333.85</v>
      </c>
      <c r="E27" s="25"/>
      <c r="F27" s="25"/>
      <c r="G27" s="15"/>
      <c r="H27" s="15"/>
      <c r="I27" s="15"/>
      <c r="J27" s="15"/>
      <c r="K27" s="15"/>
      <c r="L27" s="16"/>
    </row>
    <row r="28" spans="1:12" ht="27" customHeight="1" thickBot="1">
      <c r="A28" s="91" t="s">
        <v>60</v>
      </c>
      <c r="B28" s="165">
        <f>List1!B22+List4!B24</f>
        <v>2366102.7</v>
      </c>
      <c r="C28" s="165">
        <f>List1!C22+List4!C24</f>
        <v>2947286.2</v>
      </c>
      <c r="D28" s="165">
        <f>List1!D22+List4!D24</f>
        <v>2223264.49</v>
      </c>
      <c r="E28" s="123"/>
      <c r="F28" s="123"/>
      <c r="G28" s="77"/>
      <c r="H28" s="77"/>
      <c r="I28" s="77"/>
      <c r="J28" s="77"/>
      <c r="K28" s="77"/>
      <c r="L28" s="79"/>
    </row>
    <row r="29" ht="13.5" thickTop="1">
      <c r="A29" s="1" t="s">
        <v>63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2005-03-14T13:28:34Z</cp:lastPrinted>
  <dcterms:created xsi:type="dcterms:W3CDTF">2003-05-16T08:13:06Z</dcterms:created>
  <dcterms:modified xsi:type="dcterms:W3CDTF">2005-04-12T11:35:11Z</dcterms:modified>
  <cp:category/>
  <cp:version/>
  <cp:contentType/>
  <cp:contentStatus/>
</cp:coreProperties>
</file>