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855" windowWidth="9585" windowHeight="5175" activeTab="0"/>
  </bookViews>
  <sheets>
    <sheet name="1-57 " sheetId="1" r:id="rId1"/>
  </sheets>
  <definedNames>
    <definedName name="_xlnm.Print_Titles" localSheetId="0">'1-57 '!$A:$B</definedName>
  </definedNames>
  <calcPr fullCalcOnLoad="1"/>
</workbook>
</file>

<file path=xl/sharedStrings.xml><?xml version="1.0" encoding="utf-8"?>
<sst xmlns="http://schemas.openxmlformats.org/spreadsheetml/2006/main" count="102" uniqueCount="102">
  <si>
    <t>Poř.</t>
  </si>
  <si>
    <t>Název finanční operace</t>
  </si>
  <si>
    <t>MČ</t>
  </si>
  <si>
    <t>č.</t>
  </si>
  <si>
    <t>celkem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</si>
  <si>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</si>
  <si>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</si>
  <si>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</si>
  <si>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</si>
  <si>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</si>
  <si>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</si>
  <si>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</si>
  <si>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</si>
  <si>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</si>
  <si>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</si>
  <si>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</si>
  <si>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</si>
  <si>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</si>
  <si>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</si>
  <si>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</si>
  <si>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</si>
  <si>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</si>
  <si>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</si>
  <si>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</si>
  <si>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</si>
  <si>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</si>
  <si>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</si>
  <si>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</si>
  <si>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</si>
  <si>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</si>
  <si>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</si>
  <si>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</si>
  <si>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</si>
  <si>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</si>
  <si>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</si>
  <si>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</si>
  <si>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</si>
  <si>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</si>
  <si>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</si>
  <si>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</si>
  <si>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</si>
  <si>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</si>
  <si>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</si>
  <si>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</si>
  <si>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</si>
  <si>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</si>
  <si>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</si>
  <si>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</si>
  <si>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</si>
  <si>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</si>
  <si>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</si>
  <si>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</si>
  <si>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</si>
  <si>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</si>
  <si>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</si>
  <si>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</si>
  <si>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</si>
  <si>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</si>
  <si>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</si>
  <si>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</si>
  <si>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</si>
  <si>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</si>
  <si>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A: ZDROJE z finančního vypořádání</t>
  </si>
  <si>
    <t>3.</t>
  </si>
  <si>
    <t>Dorovnání dotací SR  c e l k e m</t>
  </si>
  <si>
    <t>z toho: sociální dávky   98072</t>
  </si>
  <si>
    <t xml:space="preserve">           domovy důchodců a soc.ošetř.zař.MČ</t>
  </si>
  <si>
    <t xml:space="preserve">           volby do 1/3 Senátu   98193</t>
  </si>
  <si>
    <t xml:space="preserve">           doplňovací volby do Senátu  98071</t>
  </si>
  <si>
    <t xml:space="preserve">           poštovné    98031</t>
  </si>
  <si>
    <t>4.</t>
  </si>
  <si>
    <t>Dorovnání z rozpočtu HMP celkem</t>
  </si>
  <si>
    <t>z toho: vratky přeplatků místních poplatků</t>
  </si>
  <si>
    <t xml:space="preserve">           zkoušky zvláštní odborné způsobilosti</t>
  </si>
  <si>
    <t>5.</t>
  </si>
  <si>
    <t>Úhrn zdrojů fin. vypořádání   (ř.3 a ř.4)</t>
  </si>
  <si>
    <t>B: POTŘEBY finančního vypořádání</t>
  </si>
  <si>
    <t>6.</t>
  </si>
  <si>
    <t>Odvody do SR  c e l k e m</t>
  </si>
  <si>
    <t>z toho: vratky sociál.dávek    98072</t>
  </si>
  <si>
    <t xml:space="preserve">           vratky dotací dom. důch. a ošetř.zař.</t>
  </si>
  <si>
    <t xml:space="preserve">           vratky poštovného    98031</t>
  </si>
  <si>
    <t xml:space="preserve">           vratky ostat.účel.prostř. MF ČR-kap.VPS</t>
  </si>
  <si>
    <t xml:space="preserve">           vratky účel prostř.ost.rez.min./st.fondům</t>
  </si>
  <si>
    <t>7.</t>
  </si>
  <si>
    <t>Odvody HMP   c e l k e m</t>
  </si>
  <si>
    <t xml:space="preserve">           doplatky místních poplatků</t>
  </si>
  <si>
    <t>8.</t>
  </si>
  <si>
    <t>Úhrn potřeb (ř.6 a ř.7)</t>
  </si>
  <si>
    <t>9.</t>
  </si>
  <si>
    <t>Saldo FV (ř.5 - ř.8)</t>
  </si>
  <si>
    <t>z toho: vratky účel.prostř. r. 2003, 2004</t>
  </si>
  <si>
    <t xml:space="preserve">           vratky účel.prostř. r. 2005</t>
  </si>
  <si>
    <t xml:space="preserve">           doplatky daně z nemovitosti</t>
  </si>
  <si>
    <t>vratky účel.prostř.r.2003 a 2004 ponechaných k využití v r.2005, kde zdrojem krytí byla dotace ze SR (ÚZ 17259,92358)</t>
  </si>
  <si>
    <t>vratky účel.prostř.r.2005, kde zdrojem krytí byla dotace ze SR (ÚZ 33122,33163)</t>
  </si>
  <si>
    <t xml:space="preserve">           fin.prostř.z "chodníkového programu"</t>
  </si>
  <si>
    <t xml:space="preserve">           pojistné pro pěstouny</t>
  </si>
  <si>
    <t xml:space="preserve"> vratka dotace z roku 2004 (Praha 19)</t>
  </si>
  <si>
    <t>PŘEHLED FINANČNÍHO VYPOŘÁDÁNÍ ZA ROK 2005</t>
  </si>
  <si>
    <t>S MČ HL.M.PRAHY</t>
  </si>
  <si>
    <t>Příloha č. 6 k usnesení ZHMP č.       ze dne       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</si>
</sst>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4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9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0" fillId="0" borderId="9" xfId="0" applyFill="1" applyBorder="1" applyAlignment="1">
      <alignment/>
    </xf>
    <xf numFmtId="0" fontId="0" fillId="0" borderId="1" xfId="0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7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2" fillId="0" borderId="1" xfId="0" applyFont="1" applyBorder="1" applyAlignment="1">
      <alignment horizontal="left" wrapText="1" indent="4"/>
    </xf>
    <xf numFmtId="4" fontId="3" fillId="0" borderId="5" xfId="0" applyNumberFormat="1" applyFont="1" applyBorder="1" applyAlignment="1">
      <alignment/>
    </xf>
    <xf numFmtId="4" fontId="0" fillId="0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1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7" sqref="B7"/>
    </sheetView>
  </sheetViews>
  <sheetFormatPr defaultColWidth="9.00390625" defaultRowHeight="12.75"/>
  <cols>
    <col min="1" max="1" width="4.375" style="0" customWidth="1"/>
    <col min="2" max="2" width="42.125" style="0" customWidth="1"/>
    <col min="3" max="3" width="14.625" style="3" customWidth="1"/>
    <col min="4" max="4" width="13.75390625" style="3" customWidth="1"/>
    <col min="5" max="5" width="12.875" style="3" customWidth="1"/>
    <col min="6" max="7" width="12.75390625" style="3" customWidth="1"/>
    <col min="8" max="8" width="12.625" style="3" customWidth="1"/>
    <col min="9" max="9" width="12.125" style="3" customWidth="1"/>
    <col min="10" max="10" width="13.75390625" style="3" customWidth="1"/>
    <col min="11" max="11" width="13.375" style="3" customWidth="1"/>
    <col min="12" max="12" width="12.75390625" style="3" customWidth="1"/>
    <col min="13" max="13" width="12.25390625" style="3" customWidth="1"/>
    <col min="14" max="15" width="12.625" style="3" customWidth="1"/>
    <col min="16" max="16" width="14.00390625" style="3" customWidth="1"/>
    <col min="17" max="17" width="12.75390625" style="3" customWidth="1"/>
    <col min="18" max="18" width="13.75390625" style="3" customWidth="1"/>
    <col min="19" max="19" width="12.75390625" style="3" customWidth="1"/>
    <col min="20" max="20" width="12.25390625" style="3" customWidth="1"/>
    <col min="21" max="21" width="11.125" style="3" customWidth="1"/>
    <col min="22" max="22" width="13.75390625" style="3" customWidth="1"/>
    <col min="23" max="23" width="11.25390625" style="3" customWidth="1"/>
    <col min="24" max="24" width="13.625" style="3" customWidth="1"/>
    <col min="25" max="25" width="11.25390625" style="3" customWidth="1"/>
    <col min="26" max="26" width="12.25390625" style="3" customWidth="1"/>
    <col min="27" max="27" width="7.625" style="3" customWidth="1"/>
    <col min="28" max="28" width="10.875" style="3" customWidth="1"/>
    <col min="29" max="29" width="12.25390625" style="3" customWidth="1"/>
    <col min="30" max="30" width="9.375" style="3" customWidth="1"/>
    <col min="31" max="31" width="10.00390625" style="3" customWidth="1"/>
    <col min="32" max="32" width="12.125" style="3" customWidth="1"/>
    <col min="33" max="34" width="12.625" style="3" customWidth="1"/>
    <col min="35" max="35" width="12.75390625" style="3" customWidth="1"/>
    <col min="36" max="36" width="9.00390625" style="3" customWidth="1"/>
    <col min="37" max="37" width="9.375" style="3" customWidth="1"/>
    <col min="38" max="38" width="9.25390625" style="3" customWidth="1"/>
    <col min="39" max="39" width="7.875" style="3" customWidth="1"/>
    <col min="40" max="40" width="10.375" style="3" customWidth="1"/>
    <col min="41" max="41" width="12.375" style="3" customWidth="1"/>
    <col min="42" max="42" width="10.125" style="3" customWidth="1"/>
    <col min="43" max="43" width="8.125" style="3" customWidth="1"/>
    <col min="44" max="44" width="9.875" style="3" customWidth="1"/>
    <col min="45" max="45" width="9.25390625" style="3" customWidth="1"/>
    <col min="46" max="46" width="12.75390625" style="3" customWidth="1"/>
    <col min="47" max="47" width="13.75390625" style="3" customWidth="1"/>
    <col min="48" max="48" width="11.875" style="3" customWidth="1"/>
    <col min="49" max="49" width="10.125" style="4" customWidth="1"/>
    <col min="50" max="50" width="10.125" style="3" customWidth="1"/>
    <col min="51" max="51" width="12.375" style="3" customWidth="1"/>
    <col min="52" max="52" width="11.375" style="3" customWidth="1"/>
    <col min="53" max="53" width="8.625" style="3" customWidth="1"/>
    <col min="54" max="54" width="10.625" style="3" customWidth="1"/>
    <col min="55" max="55" width="11.25390625" style="3" customWidth="1"/>
    <col min="56" max="57" width="12.375" style="3" customWidth="1"/>
    <col min="58" max="58" width="7.875" style="3" customWidth="1"/>
    <col min="59" max="59" width="10.00390625" style="3" customWidth="1"/>
    <col min="60" max="60" width="9.875" style="3" customWidth="1"/>
    <col min="61" max="65" width="10.75390625" style="0" customWidth="1"/>
  </cols>
  <sheetData>
    <row r="1" ht="14.25" customHeight="1">
      <c r="A1" s="59" t="s">
        <v>101</v>
      </c>
    </row>
    <row r="4" spans="1:60" ht="18" customHeight="1">
      <c r="A4" s="70" t="s">
        <v>99</v>
      </c>
      <c r="B4" s="70"/>
      <c r="C4" s="1"/>
      <c r="D4" s="2"/>
      <c r="H4" s="2"/>
      <c r="L4" s="2"/>
      <c r="P4" s="2"/>
      <c r="T4" s="2"/>
      <c r="X4" s="2"/>
      <c r="AB4" s="2"/>
      <c r="AF4" s="2"/>
      <c r="AJ4" s="2"/>
      <c r="AN4" s="2"/>
      <c r="AR4" s="2"/>
      <c r="AV4" s="2"/>
      <c r="AZ4" s="2"/>
      <c r="BD4" s="2"/>
      <c r="BH4" s="2"/>
    </row>
    <row r="5" spans="1:60" ht="19.5" customHeight="1">
      <c r="A5" s="70" t="s">
        <v>100</v>
      </c>
      <c r="B5" s="70"/>
      <c r="C5" s="1"/>
      <c r="D5" s="2"/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</row>
    <row r="6" spans="1:60" ht="12.75" customHeight="1">
      <c r="A6" s="60"/>
      <c r="B6" s="60"/>
      <c r="C6" s="1"/>
      <c r="D6" s="2"/>
      <c r="H6" s="2"/>
      <c r="L6" s="2"/>
      <c r="P6" s="2"/>
      <c r="T6" s="2"/>
      <c r="X6" s="2"/>
      <c r="AB6" s="2"/>
      <c r="AF6" s="2"/>
      <c r="AJ6" s="2"/>
      <c r="AN6" s="2"/>
      <c r="AR6" s="2"/>
      <c r="AV6" s="2"/>
      <c r="AZ6" s="2"/>
      <c r="BD6" s="2"/>
      <c r="BH6" s="2"/>
    </row>
    <row r="7" spans="2:60" ht="12.75">
      <c r="B7" s="5"/>
      <c r="C7" s="1"/>
      <c r="D7" s="2"/>
      <c r="H7" s="2"/>
      <c r="L7" s="2"/>
      <c r="P7" s="2"/>
      <c r="T7" s="2"/>
      <c r="X7" s="2"/>
      <c r="AB7" s="2"/>
      <c r="AF7" s="2"/>
      <c r="AJ7" s="2"/>
      <c r="AN7" s="2"/>
      <c r="AR7" s="2"/>
      <c r="AV7" s="2"/>
      <c r="AZ7" s="2"/>
      <c r="BD7" s="2"/>
      <c r="BH7" s="2"/>
    </row>
    <row r="8" spans="2:60" ht="13.5" thickBot="1">
      <c r="B8" s="6"/>
      <c r="C8" s="1"/>
      <c r="D8" s="2"/>
      <c r="H8" s="2"/>
      <c r="L8" s="2"/>
      <c r="P8" s="2"/>
      <c r="T8" s="2"/>
      <c r="X8" s="2"/>
      <c r="AB8" s="2"/>
      <c r="AF8" s="2"/>
      <c r="AJ8" s="2"/>
      <c r="AN8" s="2"/>
      <c r="AR8" s="2"/>
      <c r="AV8" s="2"/>
      <c r="AZ8" s="2"/>
      <c r="BD8" s="2"/>
      <c r="BH8" s="2"/>
    </row>
    <row r="9" spans="1:70" s="65" customFormat="1" ht="15" customHeight="1">
      <c r="A9" s="61" t="s">
        <v>0</v>
      </c>
      <c r="B9" s="62" t="s">
        <v>1</v>
      </c>
      <c r="C9" s="63" t="s">
        <v>2</v>
      </c>
      <c r="D9" s="63">
        <v>1</v>
      </c>
      <c r="E9" s="63">
        <v>2</v>
      </c>
      <c r="F9" s="63">
        <v>3</v>
      </c>
      <c r="G9" s="63">
        <v>4</v>
      </c>
      <c r="H9" s="63">
        <v>5</v>
      </c>
      <c r="I9" s="63">
        <v>6</v>
      </c>
      <c r="J9" s="63">
        <v>7</v>
      </c>
      <c r="K9" s="63">
        <v>8</v>
      </c>
      <c r="L9" s="63">
        <v>9</v>
      </c>
      <c r="M9" s="63">
        <v>10</v>
      </c>
      <c r="N9" s="63">
        <v>11</v>
      </c>
      <c r="O9" s="63">
        <v>12</v>
      </c>
      <c r="P9" s="63">
        <v>13</v>
      </c>
      <c r="Q9" s="63">
        <v>14</v>
      </c>
      <c r="R9" s="63">
        <v>15</v>
      </c>
      <c r="S9" s="63">
        <v>16</v>
      </c>
      <c r="T9" s="63">
        <v>17</v>
      </c>
      <c r="U9" s="63">
        <v>18</v>
      </c>
      <c r="V9" s="63">
        <v>19</v>
      </c>
      <c r="W9" s="63">
        <v>20</v>
      </c>
      <c r="X9" s="63">
        <v>21</v>
      </c>
      <c r="Y9" s="63">
        <v>22</v>
      </c>
      <c r="Z9" s="63">
        <v>23</v>
      </c>
      <c r="AA9" s="63">
        <v>24</v>
      </c>
      <c r="AB9" s="63">
        <v>25</v>
      </c>
      <c r="AC9" s="63">
        <v>26</v>
      </c>
      <c r="AD9" s="63">
        <v>27</v>
      </c>
      <c r="AE9" s="63">
        <v>28</v>
      </c>
      <c r="AF9" s="63">
        <v>29</v>
      </c>
      <c r="AG9" s="63">
        <v>30</v>
      </c>
      <c r="AH9" s="63">
        <v>31</v>
      </c>
      <c r="AI9" s="63">
        <v>32</v>
      </c>
      <c r="AJ9" s="63">
        <v>33</v>
      </c>
      <c r="AK9" s="63">
        <v>34</v>
      </c>
      <c r="AL9" s="63">
        <v>35</v>
      </c>
      <c r="AM9" s="63">
        <v>36</v>
      </c>
      <c r="AN9" s="63">
        <v>37</v>
      </c>
      <c r="AO9" s="63">
        <v>38</v>
      </c>
      <c r="AP9" s="63">
        <v>39</v>
      </c>
      <c r="AQ9" s="63">
        <v>40</v>
      </c>
      <c r="AR9" s="63">
        <v>41</v>
      </c>
      <c r="AS9" s="63">
        <v>42</v>
      </c>
      <c r="AT9" s="63">
        <v>43</v>
      </c>
      <c r="AU9" s="63">
        <v>44</v>
      </c>
      <c r="AV9" s="63">
        <v>45</v>
      </c>
      <c r="AW9" s="64">
        <v>46</v>
      </c>
      <c r="AX9" s="63">
        <v>47</v>
      </c>
      <c r="AY9" s="63">
        <v>48</v>
      </c>
      <c r="AZ9" s="63">
        <v>49</v>
      </c>
      <c r="BA9" s="63">
        <v>50</v>
      </c>
      <c r="BB9" s="63">
        <v>51</v>
      </c>
      <c r="BC9" s="63">
        <v>52</v>
      </c>
      <c r="BD9" s="63">
        <v>53</v>
      </c>
      <c r="BE9" s="63">
        <v>54</v>
      </c>
      <c r="BF9" s="63">
        <v>55</v>
      </c>
      <c r="BG9" s="63">
        <v>56</v>
      </c>
      <c r="BH9" s="63">
        <v>57</v>
      </c>
      <c r="BI9" s="60"/>
      <c r="BJ9" s="60"/>
      <c r="BK9" s="60"/>
      <c r="BL9" s="60"/>
      <c r="BM9" s="60"/>
      <c r="BN9" s="60"/>
      <c r="BO9" s="60"/>
      <c r="BP9" s="60"/>
      <c r="BQ9" s="60"/>
      <c r="BR9" s="60"/>
    </row>
    <row r="10" spans="1:70" s="65" customFormat="1" ht="17.25" customHeight="1" thickBot="1">
      <c r="A10" s="66" t="s">
        <v>3</v>
      </c>
      <c r="B10" s="67"/>
      <c r="C10" s="68" t="s">
        <v>4</v>
      </c>
      <c r="D10" s="68" t="s">
        <v>5</v>
      </c>
      <c r="E10" s="68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68" t="s">
        <v>12</v>
      </c>
      <c r="L10" s="68" t="s">
        <v>13</v>
      </c>
      <c r="M10" s="68" t="s">
        <v>14</v>
      </c>
      <c r="N10" s="68" t="s">
        <v>15</v>
      </c>
      <c r="O10" s="68" t="s">
        <v>16</v>
      </c>
      <c r="P10" s="68" t="s">
        <v>17</v>
      </c>
      <c r="Q10" s="68" t="s">
        <v>18</v>
      </c>
      <c r="R10" s="68" t="s">
        <v>19</v>
      </c>
      <c r="S10" s="68" t="s">
        <v>20</v>
      </c>
      <c r="T10" s="68" t="s">
        <v>21</v>
      </c>
      <c r="U10" s="68" t="s">
        <v>22</v>
      </c>
      <c r="V10" s="68" t="s">
        <v>23</v>
      </c>
      <c r="W10" s="68" t="s">
        <v>24</v>
      </c>
      <c r="X10" s="68" t="s">
        <v>25</v>
      </c>
      <c r="Y10" s="68" t="s">
        <v>26</v>
      </c>
      <c r="Z10" s="68" t="s">
        <v>27</v>
      </c>
      <c r="AA10" s="68" t="s">
        <v>28</v>
      </c>
      <c r="AB10" s="68" t="s">
        <v>29</v>
      </c>
      <c r="AC10" s="68" t="s">
        <v>30</v>
      </c>
      <c r="AD10" s="68" t="s">
        <v>31</v>
      </c>
      <c r="AE10" s="68" t="s">
        <v>32</v>
      </c>
      <c r="AF10" s="68" t="s">
        <v>33</v>
      </c>
      <c r="AG10" s="68" t="s">
        <v>34</v>
      </c>
      <c r="AH10" s="68" t="s">
        <v>35</v>
      </c>
      <c r="AI10" s="68" t="s">
        <v>36</v>
      </c>
      <c r="AJ10" s="68" t="s">
        <v>37</v>
      </c>
      <c r="AK10" s="68" t="s">
        <v>38</v>
      </c>
      <c r="AL10" s="68" t="s">
        <v>39</v>
      </c>
      <c r="AM10" s="68" t="s">
        <v>40</v>
      </c>
      <c r="AN10" s="68" t="s">
        <v>41</v>
      </c>
      <c r="AO10" s="68" t="s">
        <v>42</v>
      </c>
      <c r="AP10" s="68" t="s">
        <v>43</v>
      </c>
      <c r="AQ10" s="68" t="s">
        <v>44</v>
      </c>
      <c r="AR10" s="68" t="s">
        <v>45</v>
      </c>
      <c r="AS10" s="68" t="s">
        <v>46</v>
      </c>
      <c r="AT10" s="68" t="s">
        <v>47</v>
      </c>
      <c r="AU10" s="68" t="s">
        <v>48</v>
      </c>
      <c r="AV10" s="68" t="s">
        <v>49</v>
      </c>
      <c r="AW10" s="69" t="s">
        <v>50</v>
      </c>
      <c r="AX10" s="68" t="s">
        <v>51</v>
      </c>
      <c r="AY10" s="68" t="s">
        <v>52</v>
      </c>
      <c r="AZ10" s="68" t="s">
        <v>53</v>
      </c>
      <c r="BA10" s="68" t="s">
        <v>54</v>
      </c>
      <c r="BB10" s="68" t="s">
        <v>55</v>
      </c>
      <c r="BC10" s="68" t="s">
        <v>56</v>
      </c>
      <c r="BD10" s="68" t="s">
        <v>57</v>
      </c>
      <c r="BE10" s="68" t="s">
        <v>58</v>
      </c>
      <c r="BF10" s="68" t="s">
        <v>59</v>
      </c>
      <c r="BG10" s="68" t="s">
        <v>60</v>
      </c>
      <c r="BH10" s="68" t="s">
        <v>61</v>
      </c>
      <c r="BI10" s="60"/>
      <c r="BJ10" s="60"/>
      <c r="BK10" s="60"/>
      <c r="BL10" s="60"/>
      <c r="BM10" s="60"/>
      <c r="BN10" s="60"/>
      <c r="BO10" s="60"/>
      <c r="BP10" s="60"/>
      <c r="BQ10" s="60"/>
      <c r="BR10" s="60"/>
    </row>
    <row r="11" spans="1:60" ht="13.5" thickTop="1">
      <c r="A11" s="12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0" ht="12.75">
      <c r="A12" s="12"/>
      <c r="B12" s="16" t="s">
        <v>62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</row>
    <row r="13" spans="1:60" ht="12.75">
      <c r="A13" s="7"/>
      <c r="B13" s="7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" s="19" customFormat="1" ht="12.75">
      <c r="A14" s="17" t="s">
        <v>63</v>
      </c>
      <c r="B14" s="16" t="s">
        <v>64</v>
      </c>
      <c r="C14" s="8">
        <f aca="true" t="shared" si="0" ref="C14:C20">SUM(D14:BH14)</f>
        <v>1303785.4</v>
      </c>
      <c r="D14" s="18">
        <f aca="true" t="shared" si="1" ref="D14:O14">SUM(D15:D19)</f>
        <v>0</v>
      </c>
      <c r="E14" s="18">
        <f t="shared" si="1"/>
        <v>0</v>
      </c>
      <c r="F14" s="18">
        <f t="shared" si="1"/>
        <v>39529</v>
      </c>
      <c r="G14" s="18">
        <f t="shared" si="1"/>
        <v>15095</v>
      </c>
      <c r="H14" s="18">
        <f t="shared" si="1"/>
        <v>42051.5</v>
      </c>
      <c r="I14" s="18">
        <f t="shared" si="1"/>
        <v>0</v>
      </c>
      <c r="J14" s="18">
        <f t="shared" si="1"/>
        <v>895797.4</v>
      </c>
      <c r="K14" s="18">
        <f t="shared" si="1"/>
        <v>0</v>
      </c>
      <c r="L14" s="18">
        <f t="shared" si="1"/>
        <v>5713</v>
      </c>
      <c r="M14" s="18">
        <f t="shared" si="1"/>
        <v>25</v>
      </c>
      <c r="N14" s="18">
        <f t="shared" si="1"/>
        <v>45</v>
      </c>
      <c r="O14" s="18">
        <f t="shared" si="1"/>
        <v>400</v>
      </c>
      <c r="P14" s="18">
        <f>SUM(P15:P20)</f>
        <v>2082</v>
      </c>
      <c r="Q14" s="18">
        <f>SUM(Q15:Q19)</f>
        <v>126176</v>
      </c>
      <c r="R14" s="18">
        <f>SUM(R15:R19)</f>
        <v>0</v>
      </c>
      <c r="S14" s="18">
        <f>SUM(S15:S20)</f>
        <v>10152</v>
      </c>
      <c r="T14" s="18">
        <f aca="true" t="shared" si="2" ref="T14:BH14">SUM(T15:T19)</f>
        <v>0</v>
      </c>
      <c r="U14" s="18">
        <f t="shared" si="2"/>
        <v>6488</v>
      </c>
      <c r="V14" s="18">
        <f t="shared" si="2"/>
        <v>0</v>
      </c>
      <c r="W14" s="18">
        <f t="shared" si="2"/>
        <v>20505</v>
      </c>
      <c r="X14" s="18">
        <f t="shared" si="2"/>
        <v>124799</v>
      </c>
      <c r="Y14" s="18">
        <f t="shared" si="2"/>
        <v>14787.5</v>
      </c>
      <c r="Z14" s="18">
        <f t="shared" si="2"/>
        <v>0</v>
      </c>
      <c r="AA14" s="18">
        <f t="shared" si="2"/>
        <v>0</v>
      </c>
      <c r="AB14" s="18">
        <f t="shared" si="2"/>
        <v>0</v>
      </c>
      <c r="AC14" s="18">
        <f t="shared" si="2"/>
        <v>0</v>
      </c>
      <c r="AD14" s="18">
        <f t="shared" si="2"/>
        <v>0</v>
      </c>
      <c r="AE14" s="18">
        <f t="shared" si="2"/>
        <v>0</v>
      </c>
      <c r="AF14" s="18">
        <f t="shared" si="2"/>
        <v>0</v>
      </c>
      <c r="AG14" s="18">
        <f t="shared" si="2"/>
        <v>0</v>
      </c>
      <c r="AH14" s="18">
        <f t="shared" si="2"/>
        <v>0</v>
      </c>
      <c r="AI14" s="18">
        <f t="shared" si="2"/>
        <v>0</v>
      </c>
      <c r="AJ14" s="18">
        <f t="shared" si="2"/>
        <v>0</v>
      </c>
      <c r="AK14" s="18">
        <f t="shared" si="2"/>
        <v>0</v>
      </c>
      <c r="AL14" s="18">
        <f t="shared" si="2"/>
        <v>0</v>
      </c>
      <c r="AM14" s="18">
        <f t="shared" si="2"/>
        <v>0</v>
      </c>
      <c r="AN14" s="18">
        <f t="shared" si="2"/>
        <v>0</v>
      </c>
      <c r="AO14" s="18">
        <f t="shared" si="2"/>
        <v>0</v>
      </c>
      <c r="AP14" s="18">
        <f t="shared" si="2"/>
        <v>0</v>
      </c>
      <c r="AQ14" s="18">
        <f t="shared" si="2"/>
        <v>0</v>
      </c>
      <c r="AR14" s="18">
        <f t="shared" si="2"/>
        <v>0</v>
      </c>
      <c r="AS14" s="18">
        <f t="shared" si="2"/>
        <v>140</v>
      </c>
      <c r="AT14" s="18">
        <f t="shared" si="2"/>
        <v>0</v>
      </c>
      <c r="AU14" s="18">
        <f t="shared" si="2"/>
        <v>0</v>
      </c>
      <c r="AV14" s="18">
        <f t="shared" si="2"/>
        <v>0</v>
      </c>
      <c r="AW14" s="18">
        <f t="shared" si="2"/>
        <v>0</v>
      </c>
      <c r="AX14" s="18">
        <f t="shared" si="2"/>
        <v>0</v>
      </c>
      <c r="AY14" s="18">
        <f t="shared" si="2"/>
        <v>0</v>
      </c>
      <c r="AZ14" s="18">
        <f t="shared" si="2"/>
        <v>0</v>
      </c>
      <c r="BA14" s="18">
        <f t="shared" si="2"/>
        <v>0</v>
      </c>
      <c r="BB14" s="18">
        <f t="shared" si="2"/>
        <v>0</v>
      </c>
      <c r="BC14" s="18">
        <f t="shared" si="2"/>
        <v>0</v>
      </c>
      <c r="BD14" s="18">
        <f t="shared" si="2"/>
        <v>0</v>
      </c>
      <c r="BE14" s="18">
        <f t="shared" si="2"/>
        <v>0</v>
      </c>
      <c r="BF14" s="18">
        <f t="shared" si="2"/>
        <v>0</v>
      </c>
      <c r="BG14" s="18">
        <f t="shared" si="2"/>
        <v>0</v>
      </c>
      <c r="BH14" s="18">
        <f t="shared" si="2"/>
        <v>0</v>
      </c>
    </row>
    <row r="15" spans="1:60" ht="12.75">
      <c r="A15" s="20"/>
      <c r="B15" s="20" t="s">
        <v>65</v>
      </c>
      <c r="C15" s="8">
        <f t="shared" si="0"/>
        <v>1047589.4</v>
      </c>
      <c r="D15" s="9"/>
      <c r="E15" s="9"/>
      <c r="F15" s="9"/>
      <c r="G15" s="9"/>
      <c r="H15" s="9"/>
      <c r="I15" s="9"/>
      <c r="J15" s="9">
        <v>895797.4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>
        <v>6488</v>
      </c>
      <c r="V15" s="9"/>
      <c r="W15" s="9">
        <v>20505</v>
      </c>
      <c r="X15" s="9">
        <v>124799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60" ht="12.75">
      <c r="A16" s="21"/>
      <c r="B16" s="21" t="s">
        <v>66</v>
      </c>
      <c r="C16" s="8">
        <f t="shared" si="0"/>
        <v>1295</v>
      </c>
      <c r="D16" s="15"/>
      <c r="E16" s="15"/>
      <c r="F16" s="15">
        <v>240</v>
      </c>
      <c r="G16" s="15"/>
      <c r="H16" s="15"/>
      <c r="I16" s="15"/>
      <c r="J16" s="15"/>
      <c r="K16" s="15"/>
      <c r="L16" s="15">
        <v>445</v>
      </c>
      <c r="M16" s="15">
        <v>25</v>
      </c>
      <c r="N16" s="15">
        <v>45</v>
      </c>
      <c r="O16" s="15">
        <v>400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>
        <v>140</v>
      </c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ht="12.75" hidden="1">
      <c r="A17" s="21"/>
      <c r="B17" s="21" t="s">
        <v>67</v>
      </c>
      <c r="C17" s="8">
        <f t="shared" si="0"/>
        <v>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1:60" ht="12.75" hidden="1">
      <c r="A18" s="21"/>
      <c r="B18" s="21" t="s">
        <v>68</v>
      </c>
      <c r="C18" s="8">
        <f t="shared" si="0"/>
        <v>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1:60" ht="12.75">
      <c r="A19" s="21"/>
      <c r="B19" s="21" t="s">
        <v>69</v>
      </c>
      <c r="C19" s="8">
        <f t="shared" si="0"/>
        <v>242667</v>
      </c>
      <c r="D19" s="15"/>
      <c r="E19" s="15"/>
      <c r="F19" s="15">
        <v>39289</v>
      </c>
      <c r="G19" s="15">
        <v>15095</v>
      </c>
      <c r="H19" s="15">
        <v>42051.5</v>
      </c>
      <c r="I19" s="15"/>
      <c r="J19" s="15"/>
      <c r="K19" s="15"/>
      <c r="L19" s="15">
        <v>5268</v>
      </c>
      <c r="M19" s="15"/>
      <c r="N19" s="15"/>
      <c r="O19" s="15"/>
      <c r="P19" s="15"/>
      <c r="Q19" s="15">
        <v>126176</v>
      </c>
      <c r="R19" s="15"/>
      <c r="S19" s="15"/>
      <c r="T19" s="15"/>
      <c r="U19" s="15"/>
      <c r="V19" s="15"/>
      <c r="W19" s="15"/>
      <c r="X19" s="15"/>
      <c r="Y19" s="15">
        <v>14787.5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ht="12.75">
      <c r="A20" s="21"/>
      <c r="B20" s="21" t="s">
        <v>97</v>
      </c>
      <c r="C20" s="8">
        <f t="shared" si="0"/>
        <v>12234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v>2082</v>
      </c>
      <c r="Q20" s="15"/>
      <c r="R20" s="15"/>
      <c r="S20" s="15">
        <v>10152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ht="12.75">
      <c r="A21" s="21"/>
      <c r="B21" s="21"/>
      <c r="C21" s="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s="19" customFormat="1" ht="12.75">
      <c r="A22" s="22" t="s">
        <v>70</v>
      </c>
      <c r="B22" s="22" t="s">
        <v>71</v>
      </c>
      <c r="C22" s="8">
        <f>SUM(D22:BH22)</f>
        <v>3054626.5700000003</v>
      </c>
      <c r="D22" s="14">
        <f>SUM(D23:D25)</f>
        <v>120810</v>
      </c>
      <c r="E22" s="14">
        <f>SUM(E23:E25)</f>
        <v>89079</v>
      </c>
      <c r="F22" s="14">
        <f>SUM(F23:F25)</f>
        <v>0</v>
      </c>
      <c r="G22" s="14">
        <f>SUM(G23:G25)</f>
        <v>211170</v>
      </c>
      <c r="H22" s="14">
        <f>SUM(H23:H25)</f>
        <v>35138</v>
      </c>
      <c r="I22" s="14">
        <f>SUM(I23:I26)</f>
        <v>642176.3200000001</v>
      </c>
      <c r="J22" s="14">
        <f aca="true" t="shared" si="3" ref="J22:AO22">SUM(J23:J25)</f>
        <v>16130</v>
      </c>
      <c r="K22" s="14">
        <f t="shared" si="3"/>
        <v>0</v>
      </c>
      <c r="L22" s="14">
        <f t="shared" si="3"/>
        <v>7850</v>
      </c>
      <c r="M22" s="14">
        <f t="shared" si="3"/>
        <v>281109</v>
      </c>
      <c r="N22" s="14">
        <f t="shared" si="3"/>
        <v>97690</v>
      </c>
      <c r="O22" s="14">
        <f t="shared" si="3"/>
        <v>377648</v>
      </c>
      <c r="P22" s="14">
        <f t="shared" si="3"/>
        <v>30099</v>
      </c>
      <c r="Q22" s="14">
        <f t="shared" si="3"/>
        <v>0</v>
      </c>
      <c r="R22" s="14">
        <f t="shared" si="3"/>
        <v>303606</v>
      </c>
      <c r="S22" s="14">
        <f t="shared" si="3"/>
        <v>0</v>
      </c>
      <c r="T22" s="14">
        <f t="shared" si="3"/>
        <v>80057.5</v>
      </c>
      <c r="U22" s="14">
        <f t="shared" si="3"/>
        <v>0</v>
      </c>
      <c r="V22" s="14">
        <f t="shared" si="3"/>
        <v>0</v>
      </c>
      <c r="W22" s="14">
        <f t="shared" si="3"/>
        <v>0</v>
      </c>
      <c r="X22" s="14">
        <f t="shared" si="3"/>
        <v>0</v>
      </c>
      <c r="Y22" s="14">
        <f t="shared" si="3"/>
        <v>99606</v>
      </c>
      <c r="Z22" s="14">
        <f t="shared" si="3"/>
        <v>0</v>
      </c>
      <c r="AA22" s="14">
        <f t="shared" si="3"/>
        <v>0</v>
      </c>
      <c r="AB22" s="14">
        <f t="shared" si="3"/>
        <v>0</v>
      </c>
      <c r="AC22" s="14">
        <f t="shared" si="3"/>
        <v>0</v>
      </c>
      <c r="AD22" s="14">
        <f t="shared" si="3"/>
        <v>12090</v>
      </c>
      <c r="AE22" s="14">
        <f t="shared" si="3"/>
        <v>2230</v>
      </c>
      <c r="AF22" s="14">
        <f t="shared" si="3"/>
        <v>74215</v>
      </c>
      <c r="AG22" s="14">
        <f t="shared" si="3"/>
        <v>0</v>
      </c>
      <c r="AH22" s="14">
        <f t="shared" si="3"/>
        <v>5200</v>
      </c>
      <c r="AI22" s="14">
        <f t="shared" si="3"/>
        <v>0</v>
      </c>
      <c r="AJ22" s="14">
        <f t="shared" si="3"/>
        <v>0</v>
      </c>
      <c r="AK22" s="14">
        <f t="shared" si="3"/>
        <v>5573</v>
      </c>
      <c r="AL22" s="14">
        <f t="shared" si="3"/>
        <v>0</v>
      </c>
      <c r="AM22" s="14">
        <f t="shared" si="3"/>
        <v>518</v>
      </c>
      <c r="AN22" s="14">
        <f t="shared" si="3"/>
        <v>17456</v>
      </c>
      <c r="AO22" s="14">
        <f t="shared" si="3"/>
        <v>461232</v>
      </c>
      <c r="AP22" s="14">
        <f aca="true" t="shared" si="4" ref="AP22:BU22">SUM(AP23:AP25)</f>
        <v>1880</v>
      </c>
      <c r="AQ22" s="14">
        <f t="shared" si="4"/>
        <v>0.25</v>
      </c>
      <c r="AR22" s="14">
        <f t="shared" si="4"/>
        <v>1016</v>
      </c>
      <c r="AS22" s="14">
        <f t="shared" si="4"/>
        <v>6382</v>
      </c>
      <c r="AT22" s="14">
        <f t="shared" si="4"/>
        <v>17535</v>
      </c>
      <c r="AU22" s="14">
        <f t="shared" si="4"/>
        <v>2094</v>
      </c>
      <c r="AV22" s="14">
        <f t="shared" si="4"/>
        <v>6249</v>
      </c>
      <c r="AW22" s="14">
        <f t="shared" si="4"/>
        <v>2160.5</v>
      </c>
      <c r="AX22" s="14">
        <f t="shared" si="4"/>
        <v>0</v>
      </c>
      <c r="AY22" s="14">
        <f t="shared" si="4"/>
        <v>3572</v>
      </c>
      <c r="AZ22" s="14">
        <f t="shared" si="4"/>
        <v>4373</v>
      </c>
      <c r="BA22" s="14">
        <f t="shared" si="4"/>
        <v>5710</v>
      </c>
      <c r="BB22" s="14">
        <f t="shared" si="4"/>
        <v>8120</v>
      </c>
      <c r="BC22" s="14">
        <f t="shared" si="4"/>
        <v>764</v>
      </c>
      <c r="BD22" s="14">
        <f t="shared" si="4"/>
        <v>4779</v>
      </c>
      <c r="BE22" s="14">
        <f t="shared" si="4"/>
        <v>168</v>
      </c>
      <c r="BF22" s="14">
        <f t="shared" si="4"/>
        <v>0</v>
      </c>
      <c r="BG22" s="14">
        <f t="shared" si="4"/>
        <v>11307</v>
      </c>
      <c r="BH22" s="14">
        <f t="shared" si="4"/>
        <v>7834</v>
      </c>
    </row>
    <row r="23" spans="1:60" ht="12.75">
      <c r="A23" s="21"/>
      <c r="B23" s="21" t="s">
        <v>72</v>
      </c>
      <c r="C23" s="8">
        <f>SUM(D23:BH23)</f>
        <v>38057.25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>
        <v>37326.5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>
        <v>0.25</v>
      </c>
      <c r="AR23" s="15"/>
      <c r="AS23" s="15"/>
      <c r="AT23" s="15"/>
      <c r="AU23" s="15"/>
      <c r="AV23" s="15"/>
      <c r="AW23" s="15">
        <v>730.5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0" s="23" customFormat="1" ht="12.75">
      <c r="A24" s="21"/>
      <c r="B24" s="21" t="s">
        <v>93</v>
      </c>
      <c r="C24" s="14">
        <f>SUM(D24:BH24)</f>
        <v>2357832</v>
      </c>
      <c r="D24" s="15">
        <v>74660</v>
      </c>
      <c r="E24" s="15">
        <v>89079</v>
      </c>
      <c r="F24" s="15"/>
      <c r="G24" s="15">
        <v>211170</v>
      </c>
      <c r="H24" s="15">
        <v>35138</v>
      </c>
      <c r="I24" s="15">
        <v>183280</v>
      </c>
      <c r="J24" s="15">
        <v>16130</v>
      </c>
      <c r="K24" s="15"/>
      <c r="L24" s="15"/>
      <c r="M24" s="15">
        <v>281109</v>
      </c>
      <c r="N24" s="15">
        <v>97690</v>
      </c>
      <c r="O24" s="15">
        <v>377648</v>
      </c>
      <c r="P24" s="15">
        <v>9613</v>
      </c>
      <c r="Q24" s="15"/>
      <c r="R24" s="15">
        <v>275926</v>
      </c>
      <c r="S24" s="15"/>
      <c r="T24" s="15">
        <v>7841</v>
      </c>
      <c r="U24" s="15"/>
      <c r="V24" s="15"/>
      <c r="W24" s="15"/>
      <c r="X24" s="15"/>
      <c r="Y24" s="15">
        <v>99606</v>
      </c>
      <c r="Z24" s="15"/>
      <c r="AA24" s="15"/>
      <c r="AB24" s="15"/>
      <c r="AC24" s="15"/>
      <c r="AD24" s="15"/>
      <c r="AE24" s="15"/>
      <c r="AF24" s="15">
        <v>74215</v>
      </c>
      <c r="AG24" s="15"/>
      <c r="AH24" s="15">
        <v>5200</v>
      </c>
      <c r="AI24" s="15"/>
      <c r="AJ24" s="15"/>
      <c r="AK24" s="15">
        <v>5573</v>
      </c>
      <c r="AL24" s="15"/>
      <c r="AM24" s="15">
        <v>518</v>
      </c>
      <c r="AN24" s="15">
        <v>17456</v>
      </c>
      <c r="AO24" s="15">
        <v>433742</v>
      </c>
      <c r="AP24" s="15">
        <v>1880</v>
      </c>
      <c r="AQ24" s="15"/>
      <c r="AR24" s="15">
        <v>1016</v>
      </c>
      <c r="AS24" s="15">
        <v>3677</v>
      </c>
      <c r="AT24" s="15">
        <v>17535</v>
      </c>
      <c r="AU24" s="15">
        <v>2094</v>
      </c>
      <c r="AV24" s="15">
        <v>6249</v>
      </c>
      <c r="AW24" s="15">
        <v>1430</v>
      </c>
      <c r="AX24" s="15"/>
      <c r="AY24" s="15">
        <v>3572</v>
      </c>
      <c r="AZ24" s="15">
        <v>4373</v>
      </c>
      <c r="BA24" s="15">
        <v>5710</v>
      </c>
      <c r="BB24" s="15">
        <v>8120</v>
      </c>
      <c r="BC24" s="15">
        <v>764</v>
      </c>
      <c r="BD24" s="15">
        <v>459</v>
      </c>
      <c r="BE24" s="15">
        <v>168</v>
      </c>
      <c r="BF24" s="15"/>
      <c r="BG24" s="15">
        <v>447</v>
      </c>
      <c r="BH24" s="15">
        <v>4744</v>
      </c>
    </row>
    <row r="25" spans="1:60" s="27" customFormat="1" ht="12.75">
      <c r="A25" s="25"/>
      <c r="B25" s="25" t="s">
        <v>73</v>
      </c>
      <c r="C25" s="24">
        <f>SUM(D25:BH25)</f>
        <v>199841</v>
      </c>
      <c r="D25" s="26">
        <v>46150</v>
      </c>
      <c r="E25" s="26"/>
      <c r="F25" s="26"/>
      <c r="G25" s="26"/>
      <c r="H25" s="26"/>
      <c r="I25" s="26"/>
      <c r="J25" s="26"/>
      <c r="K25" s="26"/>
      <c r="L25" s="26">
        <v>7850</v>
      </c>
      <c r="M25" s="26"/>
      <c r="N25" s="26"/>
      <c r="O25" s="26"/>
      <c r="P25" s="26">
        <v>20486</v>
      </c>
      <c r="Q25" s="26"/>
      <c r="R25" s="26">
        <v>27680</v>
      </c>
      <c r="S25" s="26"/>
      <c r="T25" s="26">
        <v>34890</v>
      </c>
      <c r="U25" s="26"/>
      <c r="V25" s="26"/>
      <c r="W25" s="26"/>
      <c r="X25" s="26"/>
      <c r="Y25" s="26"/>
      <c r="Z25" s="26"/>
      <c r="AA25" s="26"/>
      <c r="AB25" s="26"/>
      <c r="AC25" s="26"/>
      <c r="AD25" s="26">
        <v>12090</v>
      </c>
      <c r="AE25" s="26">
        <v>2230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27490</v>
      </c>
      <c r="AP25" s="26"/>
      <c r="AQ25" s="26"/>
      <c r="AR25" s="26"/>
      <c r="AS25" s="26">
        <v>2705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>
        <v>4320</v>
      </c>
      <c r="BE25" s="26"/>
      <c r="BF25" s="26"/>
      <c r="BG25" s="26">
        <v>10860</v>
      </c>
      <c r="BH25" s="26">
        <v>3090</v>
      </c>
    </row>
    <row r="26" spans="1:60" s="27" customFormat="1" ht="12.75">
      <c r="A26" s="25"/>
      <c r="B26" s="25" t="s">
        <v>96</v>
      </c>
      <c r="C26" s="24">
        <f>SUM(D26:BH26)</f>
        <v>458896.32</v>
      </c>
      <c r="D26" s="26"/>
      <c r="E26" s="26"/>
      <c r="F26" s="26"/>
      <c r="G26" s="26"/>
      <c r="H26" s="26"/>
      <c r="I26" s="26">
        <v>458896.32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ht="13.5" thickBot="1">
      <c r="A27" s="10"/>
      <c r="B27" s="10"/>
      <c r="C27" s="8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60" s="30" customFormat="1" ht="18" customHeight="1" thickBot="1" thickTop="1">
      <c r="A28" s="28" t="s">
        <v>74</v>
      </c>
      <c r="B28" s="28" t="s">
        <v>75</v>
      </c>
      <c r="C28" s="29">
        <f>SUM(D28:BH28)</f>
        <v>4358411.970000001</v>
      </c>
      <c r="D28" s="29">
        <f aca="true" t="shared" si="5" ref="D28:AI28">SUM(D14,D22)</f>
        <v>120810</v>
      </c>
      <c r="E28" s="29">
        <f t="shared" si="5"/>
        <v>89079</v>
      </c>
      <c r="F28" s="29">
        <f t="shared" si="5"/>
        <v>39529</v>
      </c>
      <c r="G28" s="29">
        <f t="shared" si="5"/>
        <v>226265</v>
      </c>
      <c r="H28" s="29">
        <f t="shared" si="5"/>
        <v>77189.5</v>
      </c>
      <c r="I28" s="29">
        <f t="shared" si="5"/>
        <v>642176.3200000001</v>
      </c>
      <c r="J28" s="29">
        <f t="shared" si="5"/>
        <v>911927.4</v>
      </c>
      <c r="K28" s="29">
        <f t="shared" si="5"/>
        <v>0</v>
      </c>
      <c r="L28" s="29">
        <f t="shared" si="5"/>
        <v>13563</v>
      </c>
      <c r="M28" s="29">
        <f t="shared" si="5"/>
        <v>281134</v>
      </c>
      <c r="N28" s="29">
        <f t="shared" si="5"/>
        <v>97735</v>
      </c>
      <c r="O28" s="29">
        <f t="shared" si="5"/>
        <v>378048</v>
      </c>
      <c r="P28" s="29">
        <f t="shared" si="5"/>
        <v>32181</v>
      </c>
      <c r="Q28" s="29">
        <f t="shared" si="5"/>
        <v>126176</v>
      </c>
      <c r="R28" s="29">
        <f t="shared" si="5"/>
        <v>303606</v>
      </c>
      <c r="S28" s="29">
        <f t="shared" si="5"/>
        <v>10152</v>
      </c>
      <c r="T28" s="29">
        <f t="shared" si="5"/>
        <v>80057.5</v>
      </c>
      <c r="U28" s="29">
        <f t="shared" si="5"/>
        <v>6488</v>
      </c>
      <c r="V28" s="29">
        <f t="shared" si="5"/>
        <v>0</v>
      </c>
      <c r="W28" s="29">
        <f t="shared" si="5"/>
        <v>20505</v>
      </c>
      <c r="X28" s="29">
        <f t="shared" si="5"/>
        <v>124799</v>
      </c>
      <c r="Y28" s="29">
        <f t="shared" si="5"/>
        <v>114393.5</v>
      </c>
      <c r="Z28" s="29">
        <f t="shared" si="5"/>
        <v>0</v>
      </c>
      <c r="AA28" s="29">
        <f t="shared" si="5"/>
        <v>0</v>
      </c>
      <c r="AB28" s="29">
        <f t="shared" si="5"/>
        <v>0</v>
      </c>
      <c r="AC28" s="29">
        <f t="shared" si="5"/>
        <v>0</v>
      </c>
      <c r="AD28" s="29">
        <f t="shared" si="5"/>
        <v>12090</v>
      </c>
      <c r="AE28" s="29">
        <f t="shared" si="5"/>
        <v>2230</v>
      </c>
      <c r="AF28" s="29">
        <f t="shared" si="5"/>
        <v>74215</v>
      </c>
      <c r="AG28" s="29">
        <f t="shared" si="5"/>
        <v>0</v>
      </c>
      <c r="AH28" s="29">
        <f t="shared" si="5"/>
        <v>5200</v>
      </c>
      <c r="AI28" s="29">
        <f t="shared" si="5"/>
        <v>0</v>
      </c>
      <c r="AJ28" s="29">
        <f aca="true" t="shared" si="6" ref="AJ28:BH28">SUM(AJ14,AJ22)</f>
        <v>0</v>
      </c>
      <c r="AK28" s="29">
        <f t="shared" si="6"/>
        <v>5573</v>
      </c>
      <c r="AL28" s="29">
        <f t="shared" si="6"/>
        <v>0</v>
      </c>
      <c r="AM28" s="29">
        <f t="shared" si="6"/>
        <v>518</v>
      </c>
      <c r="AN28" s="29">
        <f t="shared" si="6"/>
        <v>17456</v>
      </c>
      <c r="AO28" s="29">
        <f t="shared" si="6"/>
        <v>461232</v>
      </c>
      <c r="AP28" s="29">
        <f t="shared" si="6"/>
        <v>1880</v>
      </c>
      <c r="AQ28" s="29">
        <f t="shared" si="6"/>
        <v>0.25</v>
      </c>
      <c r="AR28" s="29">
        <f t="shared" si="6"/>
        <v>1016</v>
      </c>
      <c r="AS28" s="29">
        <f t="shared" si="6"/>
        <v>6522</v>
      </c>
      <c r="AT28" s="29">
        <f t="shared" si="6"/>
        <v>17535</v>
      </c>
      <c r="AU28" s="29">
        <f t="shared" si="6"/>
        <v>2094</v>
      </c>
      <c r="AV28" s="29">
        <f t="shared" si="6"/>
        <v>6249</v>
      </c>
      <c r="AW28" s="29">
        <f t="shared" si="6"/>
        <v>2160.5</v>
      </c>
      <c r="AX28" s="29">
        <f t="shared" si="6"/>
        <v>0</v>
      </c>
      <c r="AY28" s="29">
        <f t="shared" si="6"/>
        <v>3572</v>
      </c>
      <c r="AZ28" s="29">
        <f t="shared" si="6"/>
        <v>4373</v>
      </c>
      <c r="BA28" s="29">
        <f t="shared" si="6"/>
        <v>5710</v>
      </c>
      <c r="BB28" s="29">
        <f t="shared" si="6"/>
        <v>8120</v>
      </c>
      <c r="BC28" s="29">
        <f t="shared" si="6"/>
        <v>764</v>
      </c>
      <c r="BD28" s="29">
        <f t="shared" si="6"/>
        <v>4779</v>
      </c>
      <c r="BE28" s="29">
        <f t="shared" si="6"/>
        <v>168</v>
      </c>
      <c r="BF28" s="29">
        <f t="shared" si="6"/>
        <v>0</v>
      </c>
      <c r="BG28" s="29">
        <f t="shared" si="6"/>
        <v>11307</v>
      </c>
      <c r="BH28" s="29">
        <f t="shared" si="6"/>
        <v>7834</v>
      </c>
    </row>
    <row r="29" spans="1:60" s="34" customFormat="1" ht="13.5" thickTop="1">
      <c r="A29" s="31"/>
      <c r="B29" s="32"/>
      <c r="C29" s="18"/>
      <c r="D29" s="33"/>
      <c r="E29" s="57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</row>
    <row r="30" spans="1:60" ht="12.75">
      <c r="A30" s="35"/>
      <c r="B30" s="36" t="s">
        <v>76</v>
      </c>
      <c r="C30" s="8"/>
      <c r="D30" s="37"/>
      <c r="E30" s="9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</row>
    <row r="31" spans="1:60" ht="12.75">
      <c r="A31" s="35"/>
      <c r="B31" s="7"/>
      <c r="C31" s="8"/>
      <c r="D31" s="37"/>
      <c r="E31" s="9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</row>
    <row r="32" spans="1:60" s="19" customFormat="1" ht="12.75">
      <c r="A32" s="38" t="s">
        <v>77</v>
      </c>
      <c r="B32" s="36" t="s">
        <v>78</v>
      </c>
      <c r="C32" s="8">
        <f aca="true" t="shared" si="7" ref="C32:C37">SUM(D32:BH32)</f>
        <v>37360775.15</v>
      </c>
      <c r="D32" s="39">
        <f aca="true" t="shared" si="8" ref="D32:Z32">SUM(D33:D37)</f>
        <v>295250.1</v>
      </c>
      <c r="E32" s="8">
        <f t="shared" si="8"/>
        <v>2655215.5</v>
      </c>
      <c r="F32" s="39">
        <f t="shared" si="8"/>
        <v>3468585.25</v>
      </c>
      <c r="G32" s="39">
        <f t="shared" si="8"/>
        <v>5188638</v>
      </c>
      <c r="H32" s="39">
        <f t="shared" si="8"/>
        <v>2075515.3</v>
      </c>
      <c r="I32" s="39">
        <f t="shared" si="8"/>
        <v>1152588</v>
      </c>
      <c r="J32" s="39">
        <f t="shared" si="8"/>
        <v>121704.8</v>
      </c>
      <c r="K32" s="39">
        <f t="shared" si="8"/>
        <v>961635.4</v>
      </c>
      <c r="L32" s="39">
        <f t="shared" si="8"/>
        <v>2182576</v>
      </c>
      <c r="M32" s="39">
        <f t="shared" si="8"/>
        <v>4788758.5</v>
      </c>
      <c r="N32" s="39">
        <f t="shared" si="8"/>
        <v>3733585.4</v>
      </c>
      <c r="O32" s="39">
        <f t="shared" si="8"/>
        <v>2826674.5</v>
      </c>
      <c r="P32" s="39">
        <f t="shared" si="8"/>
        <v>1746890</v>
      </c>
      <c r="Q32" s="39">
        <f t="shared" si="8"/>
        <v>1887646.9</v>
      </c>
      <c r="R32" s="39">
        <f t="shared" si="8"/>
        <v>1065297.5</v>
      </c>
      <c r="S32" s="39">
        <f t="shared" si="8"/>
        <v>504008</v>
      </c>
      <c r="T32" s="39">
        <f t="shared" si="8"/>
        <v>521748</v>
      </c>
      <c r="U32" s="39">
        <f t="shared" si="8"/>
        <v>11401</v>
      </c>
      <c r="V32" s="39">
        <f t="shared" si="8"/>
        <v>1297611</v>
      </c>
      <c r="W32" s="39">
        <f t="shared" si="8"/>
        <v>5601</v>
      </c>
      <c r="X32" s="39">
        <f t="shared" si="8"/>
        <v>21470</v>
      </c>
      <c r="Y32" s="39">
        <f t="shared" si="8"/>
        <v>766013</v>
      </c>
      <c r="Z32" s="39">
        <f t="shared" si="8"/>
        <v>0</v>
      </c>
      <c r="AA32" s="39">
        <f>SUM(AA33:AA38)</f>
        <v>0</v>
      </c>
      <c r="AB32" s="39">
        <f aca="true" t="shared" si="9" ref="AB32:BH32">SUM(AB33:AB37)</f>
        <v>0</v>
      </c>
      <c r="AC32" s="39">
        <f t="shared" si="9"/>
        <v>1725</v>
      </c>
      <c r="AD32" s="39">
        <f t="shared" si="9"/>
        <v>30</v>
      </c>
      <c r="AE32" s="39">
        <f t="shared" si="9"/>
        <v>0</v>
      </c>
      <c r="AF32" s="39">
        <f t="shared" si="9"/>
        <v>10635</v>
      </c>
      <c r="AG32" s="39">
        <f t="shared" si="9"/>
        <v>0</v>
      </c>
      <c r="AH32" s="39">
        <f t="shared" si="9"/>
        <v>0</v>
      </c>
      <c r="AI32" s="39">
        <f t="shared" si="9"/>
        <v>0</v>
      </c>
      <c r="AJ32" s="39">
        <f t="shared" si="9"/>
        <v>20.5</v>
      </c>
      <c r="AK32" s="39">
        <f t="shared" si="9"/>
        <v>0</v>
      </c>
      <c r="AL32" s="39">
        <f t="shared" si="9"/>
        <v>0</v>
      </c>
      <c r="AM32" s="39">
        <f t="shared" si="9"/>
        <v>0</v>
      </c>
      <c r="AN32" s="39">
        <f t="shared" si="9"/>
        <v>313</v>
      </c>
      <c r="AO32" s="39">
        <f t="shared" si="9"/>
        <v>0</v>
      </c>
      <c r="AP32" s="39">
        <f t="shared" si="9"/>
        <v>11217.5</v>
      </c>
      <c r="AQ32" s="39">
        <f t="shared" si="9"/>
        <v>0</v>
      </c>
      <c r="AR32" s="39">
        <f t="shared" si="9"/>
        <v>0</v>
      </c>
      <c r="AS32" s="39">
        <f t="shared" si="9"/>
        <v>8781</v>
      </c>
      <c r="AT32" s="39">
        <f t="shared" si="9"/>
        <v>0</v>
      </c>
      <c r="AU32" s="39">
        <f t="shared" si="9"/>
        <v>0</v>
      </c>
      <c r="AV32" s="39">
        <f t="shared" si="9"/>
        <v>0</v>
      </c>
      <c r="AW32" s="39">
        <f t="shared" si="9"/>
        <v>0</v>
      </c>
      <c r="AX32" s="39">
        <f t="shared" si="9"/>
        <v>13735</v>
      </c>
      <c r="AY32" s="39">
        <f t="shared" si="9"/>
        <v>0</v>
      </c>
      <c r="AZ32" s="39">
        <f t="shared" si="9"/>
        <v>0</v>
      </c>
      <c r="BA32" s="39">
        <f t="shared" si="9"/>
        <v>0</v>
      </c>
      <c r="BB32" s="39">
        <f t="shared" si="9"/>
        <v>0</v>
      </c>
      <c r="BC32" s="39">
        <f t="shared" si="9"/>
        <v>0</v>
      </c>
      <c r="BD32" s="39">
        <f t="shared" si="9"/>
        <v>0</v>
      </c>
      <c r="BE32" s="39">
        <f t="shared" si="9"/>
        <v>0</v>
      </c>
      <c r="BF32" s="39">
        <f t="shared" si="9"/>
        <v>0</v>
      </c>
      <c r="BG32" s="39">
        <f t="shared" si="9"/>
        <v>21030</v>
      </c>
      <c r="BH32" s="39">
        <f t="shared" si="9"/>
        <v>14875</v>
      </c>
    </row>
    <row r="33" spans="1:60" ht="12.75">
      <c r="A33" s="35"/>
      <c r="B33" s="7" t="s">
        <v>79</v>
      </c>
      <c r="C33" s="8">
        <f t="shared" si="7"/>
        <v>34402872.55</v>
      </c>
      <c r="D33" s="37">
        <v>274105.1</v>
      </c>
      <c r="E33" s="9">
        <v>1015463.5</v>
      </c>
      <c r="F33" s="37">
        <v>3468496.25</v>
      </c>
      <c r="G33" s="37">
        <v>5188379</v>
      </c>
      <c r="H33" s="37">
        <v>1929731</v>
      </c>
      <c r="I33" s="37">
        <v>835616</v>
      </c>
      <c r="J33" s="37"/>
      <c r="K33" s="37">
        <v>621587.4</v>
      </c>
      <c r="L33" s="37">
        <v>2182576</v>
      </c>
      <c r="M33" s="37">
        <v>4752253.5</v>
      </c>
      <c r="N33" s="37">
        <v>3733565.4</v>
      </c>
      <c r="O33" s="37">
        <v>2782000.5</v>
      </c>
      <c r="P33" s="37">
        <v>1742584</v>
      </c>
      <c r="Q33" s="37">
        <v>1875577.9</v>
      </c>
      <c r="R33" s="37">
        <v>983434</v>
      </c>
      <c r="S33" s="37">
        <v>485482</v>
      </c>
      <c r="T33" s="37">
        <v>476202</v>
      </c>
      <c r="U33" s="37"/>
      <c r="V33" s="37">
        <v>1291925</v>
      </c>
      <c r="W33" s="37"/>
      <c r="X33" s="37"/>
      <c r="Y33" s="37">
        <v>763894</v>
      </c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</row>
    <row r="34" spans="1:60" ht="12.75">
      <c r="A34" s="35"/>
      <c r="B34" s="7" t="s">
        <v>80</v>
      </c>
      <c r="C34" s="8">
        <f t="shared" si="7"/>
        <v>1749376.3</v>
      </c>
      <c r="D34" s="37"/>
      <c r="E34" s="9">
        <v>1603030</v>
      </c>
      <c r="F34" s="37"/>
      <c r="G34" s="37">
        <v>245</v>
      </c>
      <c r="H34" s="37">
        <v>145256.3</v>
      </c>
      <c r="I34" s="37"/>
      <c r="J34" s="37">
        <v>170</v>
      </c>
      <c r="K34" s="37">
        <v>515</v>
      </c>
      <c r="L34" s="37"/>
      <c r="M34" s="37"/>
      <c r="N34" s="37"/>
      <c r="O34" s="37"/>
      <c r="P34" s="37"/>
      <c r="Q34" s="37"/>
      <c r="R34" s="37">
        <v>160</v>
      </c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</row>
    <row r="35" spans="1:60" s="44" customFormat="1" ht="12.75">
      <c r="A35" s="40"/>
      <c r="B35" s="41" t="s">
        <v>81</v>
      </c>
      <c r="C35" s="42">
        <f t="shared" si="7"/>
        <v>1011665.3</v>
      </c>
      <c r="D35" s="43">
        <v>21145</v>
      </c>
      <c r="E35" s="58">
        <v>19578</v>
      </c>
      <c r="F35" s="43"/>
      <c r="G35" s="43"/>
      <c r="H35" s="43"/>
      <c r="I35" s="43">
        <v>316972</v>
      </c>
      <c r="J35" s="43">
        <v>115826.8</v>
      </c>
      <c r="K35" s="43">
        <v>300889</v>
      </c>
      <c r="L35" s="43"/>
      <c r="M35" s="43">
        <v>36505</v>
      </c>
      <c r="N35" s="43"/>
      <c r="O35" s="43">
        <v>22197</v>
      </c>
      <c r="P35" s="43">
        <v>2820</v>
      </c>
      <c r="Q35" s="43"/>
      <c r="R35" s="43">
        <v>81633.5</v>
      </c>
      <c r="S35" s="43">
        <v>5161</v>
      </c>
      <c r="T35" s="43">
        <v>44780</v>
      </c>
      <c r="U35" s="43">
        <v>11401</v>
      </c>
      <c r="V35" s="43">
        <v>5686</v>
      </c>
      <c r="W35" s="43">
        <v>5601</v>
      </c>
      <c r="X35" s="43">
        <v>21470</v>
      </c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</row>
    <row r="36" spans="1:60" s="44" customFormat="1" ht="12.75">
      <c r="A36" s="40"/>
      <c r="B36" s="41" t="s">
        <v>82</v>
      </c>
      <c r="C36" s="42">
        <f t="shared" si="7"/>
        <v>188829</v>
      </c>
      <c r="D36" s="43"/>
      <c r="E36" s="58">
        <v>17144</v>
      </c>
      <c r="F36" s="43">
        <v>89</v>
      </c>
      <c r="G36" s="43">
        <v>14</v>
      </c>
      <c r="H36" s="43">
        <v>136</v>
      </c>
      <c r="I36" s="43"/>
      <c r="J36" s="43">
        <v>187</v>
      </c>
      <c r="K36" s="43">
        <v>38644</v>
      </c>
      <c r="L36" s="43"/>
      <c r="M36" s="43"/>
      <c r="N36" s="43">
        <v>20</v>
      </c>
      <c r="O36" s="43">
        <v>22477</v>
      </c>
      <c r="P36" s="43">
        <v>1486</v>
      </c>
      <c r="Q36" s="43">
        <v>12069</v>
      </c>
      <c r="R36" s="43">
        <v>70</v>
      </c>
      <c r="S36" s="43">
        <v>13365</v>
      </c>
      <c r="T36" s="43">
        <v>766</v>
      </c>
      <c r="U36" s="43"/>
      <c r="V36" s="43"/>
      <c r="W36" s="43"/>
      <c r="X36" s="43"/>
      <c r="Y36" s="43"/>
      <c r="Z36" s="43"/>
      <c r="AA36" s="43"/>
      <c r="AB36" s="43"/>
      <c r="AC36" s="43">
        <v>1725</v>
      </c>
      <c r="AD36" s="43">
        <v>30</v>
      </c>
      <c r="AE36" s="43"/>
      <c r="AF36" s="43">
        <v>10635</v>
      </c>
      <c r="AG36" s="43"/>
      <c r="AH36" s="43"/>
      <c r="AI36" s="43"/>
      <c r="AJ36" s="43">
        <v>20.5</v>
      </c>
      <c r="AK36" s="43"/>
      <c r="AL36" s="43"/>
      <c r="AM36" s="43"/>
      <c r="AN36" s="43">
        <v>313</v>
      </c>
      <c r="AO36" s="43"/>
      <c r="AP36" s="43">
        <v>11217.5</v>
      </c>
      <c r="AQ36" s="43"/>
      <c r="AR36" s="43"/>
      <c r="AS36" s="43">
        <v>8781</v>
      </c>
      <c r="AT36" s="43"/>
      <c r="AU36" s="43"/>
      <c r="AV36" s="43"/>
      <c r="AW36" s="43"/>
      <c r="AX36" s="43">
        <v>13735</v>
      </c>
      <c r="AY36" s="43"/>
      <c r="AZ36" s="43"/>
      <c r="BA36" s="43"/>
      <c r="BB36" s="43"/>
      <c r="BC36" s="43"/>
      <c r="BD36" s="43"/>
      <c r="BE36" s="43"/>
      <c r="BF36" s="43"/>
      <c r="BG36" s="43">
        <v>21030</v>
      </c>
      <c r="BH36" s="43">
        <v>14875</v>
      </c>
    </row>
    <row r="37" spans="1:60" ht="12.75">
      <c r="A37" s="35"/>
      <c r="B37" s="7" t="s">
        <v>83</v>
      </c>
      <c r="C37" s="8">
        <f t="shared" si="7"/>
        <v>8032</v>
      </c>
      <c r="D37" s="37"/>
      <c r="E37" s="9"/>
      <c r="F37" s="37"/>
      <c r="G37" s="37"/>
      <c r="H37" s="37">
        <v>392</v>
      </c>
      <c r="I37" s="37"/>
      <c r="J37" s="37">
        <v>5521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>
        <v>2119</v>
      </c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</row>
    <row r="38" spans="1:60" ht="12.75">
      <c r="A38" s="35"/>
      <c r="B38" s="7"/>
      <c r="C38" s="8"/>
      <c r="D38" s="37"/>
      <c r="E38" s="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</row>
    <row r="39" spans="1:60" s="19" customFormat="1" ht="12.75">
      <c r="A39" s="45" t="s">
        <v>84</v>
      </c>
      <c r="B39" s="36" t="s">
        <v>85</v>
      </c>
      <c r="C39" s="8">
        <f aca="true" t="shared" si="10" ref="C39:C45">SUM(D39:BH39)</f>
        <v>36438179.94000001</v>
      </c>
      <c r="D39" s="39">
        <f aca="true" t="shared" si="11" ref="D39:AI39">SUM(D40:D45)</f>
        <v>15408333.3</v>
      </c>
      <c r="E39" s="8">
        <f t="shared" si="11"/>
        <v>130799</v>
      </c>
      <c r="F39" s="39">
        <f t="shared" si="11"/>
        <v>840672.03</v>
      </c>
      <c r="G39" s="39">
        <f t="shared" si="11"/>
        <v>378127.65</v>
      </c>
      <c r="H39" s="39">
        <f t="shared" si="11"/>
        <v>308572.01</v>
      </c>
      <c r="I39" s="39">
        <f t="shared" si="11"/>
        <v>124205.96</v>
      </c>
      <c r="J39" s="39">
        <f t="shared" si="11"/>
        <v>612622.35</v>
      </c>
      <c r="K39" s="39">
        <f t="shared" si="11"/>
        <v>4647037.17</v>
      </c>
      <c r="L39" s="39">
        <f t="shared" si="11"/>
        <v>28917.5</v>
      </c>
      <c r="M39" s="39">
        <f t="shared" si="11"/>
        <v>132539.84</v>
      </c>
      <c r="N39" s="39">
        <f t="shared" si="11"/>
        <v>122765.1</v>
      </c>
      <c r="O39" s="39">
        <f t="shared" si="11"/>
        <v>124707.84</v>
      </c>
      <c r="P39" s="39">
        <f t="shared" si="11"/>
        <v>55867.3</v>
      </c>
      <c r="Q39" s="39">
        <f t="shared" si="11"/>
        <v>1189086.66</v>
      </c>
      <c r="R39" s="39">
        <f t="shared" si="11"/>
        <v>116525.4</v>
      </c>
      <c r="S39" s="39">
        <f t="shared" si="11"/>
        <v>2116547.48</v>
      </c>
      <c r="T39" s="39">
        <f t="shared" si="11"/>
        <v>6029</v>
      </c>
      <c r="U39" s="39">
        <f t="shared" si="11"/>
        <v>191070.85</v>
      </c>
      <c r="V39" s="39">
        <f t="shared" si="11"/>
        <v>1366182.8</v>
      </c>
      <c r="W39" s="39">
        <f t="shared" si="11"/>
        <v>18519.9</v>
      </c>
      <c r="X39" s="39">
        <f t="shared" si="11"/>
        <v>329331.7</v>
      </c>
      <c r="Y39" s="39">
        <f t="shared" si="11"/>
        <v>70459</v>
      </c>
      <c r="Z39" s="39">
        <f t="shared" si="11"/>
        <v>8233.73</v>
      </c>
      <c r="AA39" s="39">
        <f t="shared" si="11"/>
        <v>0</v>
      </c>
      <c r="AB39" s="39">
        <f t="shared" si="11"/>
        <v>975.5</v>
      </c>
      <c r="AC39" s="39">
        <f t="shared" si="11"/>
        <v>1325.25</v>
      </c>
      <c r="AD39" s="39">
        <f t="shared" si="11"/>
        <v>3722.05</v>
      </c>
      <c r="AE39" s="39">
        <f t="shared" si="11"/>
        <v>1433</v>
      </c>
      <c r="AF39" s="39">
        <f t="shared" si="11"/>
        <v>0</v>
      </c>
      <c r="AG39" s="39">
        <f t="shared" si="11"/>
        <v>386.5</v>
      </c>
      <c r="AH39" s="39">
        <f t="shared" si="11"/>
        <v>11855</v>
      </c>
      <c r="AI39" s="39">
        <f t="shared" si="11"/>
        <v>1372.7</v>
      </c>
      <c r="AJ39" s="39">
        <f aca="true" t="shared" si="12" ref="AJ39:BO39">SUM(AJ40:AJ45)</f>
        <v>257.25</v>
      </c>
      <c r="AK39" s="39">
        <f t="shared" si="12"/>
        <v>425.75</v>
      </c>
      <c r="AL39" s="39">
        <f t="shared" si="12"/>
        <v>385.1</v>
      </c>
      <c r="AM39" s="39">
        <f t="shared" si="12"/>
        <v>0</v>
      </c>
      <c r="AN39" s="39">
        <f t="shared" si="12"/>
        <v>49337.75</v>
      </c>
      <c r="AO39" s="39">
        <f t="shared" si="12"/>
        <v>337060.25</v>
      </c>
      <c r="AP39" s="39">
        <f t="shared" si="12"/>
        <v>737.5</v>
      </c>
      <c r="AQ39" s="39">
        <f t="shared" si="12"/>
        <v>0</v>
      </c>
      <c r="AR39" s="39">
        <f t="shared" si="12"/>
        <v>944.59</v>
      </c>
      <c r="AS39" s="39">
        <f t="shared" si="12"/>
        <v>2660.31</v>
      </c>
      <c r="AT39" s="39">
        <f t="shared" si="12"/>
        <v>3180</v>
      </c>
      <c r="AU39" s="39">
        <f t="shared" si="12"/>
        <v>6036730.75</v>
      </c>
      <c r="AV39" s="39">
        <f t="shared" si="12"/>
        <v>1886.25</v>
      </c>
      <c r="AW39" s="39">
        <f t="shared" si="12"/>
        <v>512.2</v>
      </c>
      <c r="AX39" s="39">
        <f t="shared" si="12"/>
        <v>0</v>
      </c>
      <c r="AY39" s="39">
        <f t="shared" si="12"/>
        <v>72422.5</v>
      </c>
      <c r="AZ39" s="39">
        <f t="shared" si="12"/>
        <v>126978</v>
      </c>
      <c r="BA39" s="39">
        <f t="shared" si="12"/>
        <v>648.9</v>
      </c>
      <c r="BB39" s="39">
        <f t="shared" si="12"/>
        <v>0</v>
      </c>
      <c r="BC39" s="39">
        <f t="shared" si="12"/>
        <v>134810.5</v>
      </c>
      <c r="BD39" s="39">
        <f t="shared" si="12"/>
        <v>2568</v>
      </c>
      <c r="BE39" s="39">
        <f t="shared" si="12"/>
        <v>1312492.27</v>
      </c>
      <c r="BF39" s="39">
        <f t="shared" si="12"/>
        <v>120.25</v>
      </c>
      <c r="BG39" s="39">
        <f t="shared" si="12"/>
        <v>5798.25</v>
      </c>
      <c r="BH39" s="39">
        <f t="shared" si="12"/>
        <v>0</v>
      </c>
    </row>
    <row r="40" spans="1:60" ht="12.75">
      <c r="A40" s="35"/>
      <c r="B40" s="7" t="s">
        <v>91</v>
      </c>
      <c r="C40" s="8">
        <f t="shared" si="10"/>
        <v>8604308.950000001</v>
      </c>
      <c r="D40" s="37"/>
      <c r="E40" s="9"/>
      <c r="F40" s="37"/>
      <c r="G40" s="37">
        <v>133167.7</v>
      </c>
      <c r="H40" s="37"/>
      <c r="I40" s="37"/>
      <c r="J40" s="37"/>
      <c r="K40" s="37">
        <v>290888.75</v>
      </c>
      <c r="L40" s="37"/>
      <c r="M40" s="37"/>
      <c r="N40" s="37">
        <v>84</v>
      </c>
      <c r="O40" s="37"/>
      <c r="P40" s="37"/>
      <c r="Q40" s="37">
        <v>948926.96</v>
      </c>
      <c r="R40" s="37">
        <v>22917</v>
      </c>
      <c r="S40" s="37">
        <v>577908</v>
      </c>
      <c r="T40" s="37">
        <v>3229</v>
      </c>
      <c r="U40" s="37">
        <v>18000.01</v>
      </c>
      <c r="V40" s="37">
        <v>38.6</v>
      </c>
      <c r="W40" s="37">
        <v>20.65</v>
      </c>
      <c r="X40" s="37">
        <v>17096.2</v>
      </c>
      <c r="Y40" s="37"/>
      <c r="Z40" s="37"/>
      <c r="AA40" s="37"/>
      <c r="AB40" s="37"/>
      <c r="AC40" s="37"/>
      <c r="AD40" s="37">
        <v>3628.3</v>
      </c>
      <c r="AE40" s="37"/>
      <c r="AF40" s="37"/>
      <c r="AG40" s="37"/>
      <c r="AH40" s="37"/>
      <c r="AI40" s="37">
        <v>22.8</v>
      </c>
      <c r="AJ40" s="37"/>
      <c r="AK40" s="37"/>
      <c r="AL40" s="37"/>
      <c r="AM40" s="37"/>
      <c r="AN40" s="37"/>
      <c r="AO40" s="37"/>
      <c r="AP40" s="37"/>
      <c r="AQ40" s="37"/>
      <c r="AR40" s="37"/>
      <c r="AS40" s="37">
        <v>1079.1</v>
      </c>
      <c r="AT40" s="37"/>
      <c r="AU40" s="37">
        <v>6010000</v>
      </c>
      <c r="AV40" s="37"/>
      <c r="AW40" s="37"/>
      <c r="AX40" s="37"/>
      <c r="AY40" s="37">
        <v>72410</v>
      </c>
      <c r="AZ40" s="37"/>
      <c r="BA40" s="37"/>
      <c r="BB40" s="37"/>
      <c r="BC40" s="37">
        <v>100395.5</v>
      </c>
      <c r="BD40" s="37"/>
      <c r="BE40" s="37">
        <v>404496.38</v>
      </c>
      <c r="BF40" s="37"/>
      <c r="BG40" s="37"/>
      <c r="BH40" s="37"/>
    </row>
    <row r="41" spans="1:60" ht="33.75">
      <c r="A41" s="35"/>
      <c r="B41" s="56" t="s">
        <v>94</v>
      </c>
      <c r="C41" s="8">
        <f t="shared" si="10"/>
        <v>19347371.740000002</v>
      </c>
      <c r="D41" s="37">
        <v>15364480.24</v>
      </c>
      <c r="E41" s="9"/>
      <c r="F41" s="37"/>
      <c r="G41" s="37"/>
      <c r="H41" s="37"/>
      <c r="I41" s="37">
        <v>0.5</v>
      </c>
      <c r="J41" s="37"/>
      <c r="K41" s="37">
        <v>3982891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</row>
    <row r="42" spans="1:60" ht="12.75">
      <c r="A42" s="35"/>
      <c r="B42" s="7" t="s">
        <v>92</v>
      </c>
      <c r="C42" s="8">
        <f t="shared" si="10"/>
        <v>5490226.69</v>
      </c>
      <c r="D42" s="37">
        <v>40319</v>
      </c>
      <c r="E42" s="9">
        <v>4118</v>
      </c>
      <c r="F42" s="37">
        <v>320146.78</v>
      </c>
      <c r="G42" s="37">
        <v>55784</v>
      </c>
      <c r="H42" s="37">
        <v>296866</v>
      </c>
      <c r="I42" s="37">
        <v>28200</v>
      </c>
      <c r="J42" s="37">
        <v>439654.1</v>
      </c>
      <c r="K42" s="37">
        <v>194695</v>
      </c>
      <c r="L42" s="37">
        <v>7580</v>
      </c>
      <c r="M42" s="37">
        <v>74983.6</v>
      </c>
      <c r="N42" s="37">
        <v>30655.1</v>
      </c>
      <c r="O42" s="37">
        <v>89444</v>
      </c>
      <c r="P42" s="37">
        <v>39572.8</v>
      </c>
      <c r="Q42" s="37">
        <v>110601.95</v>
      </c>
      <c r="R42" s="37">
        <v>16756.9</v>
      </c>
      <c r="S42" s="37">
        <v>1519220.73</v>
      </c>
      <c r="T42" s="37">
        <v>2800</v>
      </c>
      <c r="U42" s="37">
        <v>152089.34</v>
      </c>
      <c r="V42" s="37">
        <v>210394</v>
      </c>
      <c r="W42" s="37">
        <v>15167.5</v>
      </c>
      <c r="X42" s="37">
        <v>310688.5</v>
      </c>
      <c r="Y42" s="37">
        <v>55469</v>
      </c>
      <c r="Z42" s="37">
        <v>6700</v>
      </c>
      <c r="AA42" s="37"/>
      <c r="AB42" s="37"/>
      <c r="AC42" s="37"/>
      <c r="AD42" s="37"/>
      <c r="AE42" s="37"/>
      <c r="AF42" s="37"/>
      <c r="AG42" s="37"/>
      <c r="AH42" s="37">
        <v>11780</v>
      </c>
      <c r="AI42" s="37"/>
      <c r="AJ42" s="37">
        <v>101</v>
      </c>
      <c r="AK42" s="37"/>
      <c r="AL42" s="37">
        <v>385.1</v>
      </c>
      <c r="AM42" s="37"/>
      <c r="AN42" s="37">
        <v>48870.5</v>
      </c>
      <c r="AO42" s="37">
        <v>325974</v>
      </c>
      <c r="AP42" s="37"/>
      <c r="AQ42" s="37"/>
      <c r="AR42" s="37">
        <v>669.59</v>
      </c>
      <c r="AS42" s="37">
        <v>1431.21</v>
      </c>
      <c r="AT42" s="37"/>
      <c r="AU42" s="37">
        <v>23918</v>
      </c>
      <c r="AV42" s="37">
        <v>1780</v>
      </c>
      <c r="AW42" s="37">
        <v>512.2</v>
      </c>
      <c r="AX42" s="37"/>
      <c r="AY42" s="37"/>
      <c r="AZ42" s="37">
        <v>124761</v>
      </c>
      <c r="BA42" s="37">
        <v>648.9</v>
      </c>
      <c r="BB42" s="37"/>
      <c r="BC42" s="37">
        <v>20000</v>
      </c>
      <c r="BD42" s="37"/>
      <c r="BE42" s="37">
        <v>907020.89</v>
      </c>
      <c r="BF42" s="37"/>
      <c r="BG42" s="37">
        <v>468</v>
      </c>
      <c r="BH42" s="37"/>
    </row>
    <row r="43" spans="1:60" s="23" customFormat="1" ht="22.5">
      <c r="A43" s="46"/>
      <c r="B43" s="56" t="s">
        <v>95</v>
      </c>
      <c r="C43" s="8">
        <f t="shared" si="10"/>
        <v>35674</v>
      </c>
      <c r="D43" s="47"/>
      <c r="E43" s="15"/>
      <c r="F43" s="47"/>
      <c r="G43" s="47"/>
      <c r="H43" s="47"/>
      <c r="I43" s="47"/>
      <c r="J43" s="47"/>
      <c r="K43" s="47">
        <v>4074</v>
      </c>
      <c r="L43" s="47"/>
      <c r="M43" s="47">
        <v>19600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>
        <v>12000</v>
      </c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</row>
    <row r="44" spans="1:60" s="23" customFormat="1" ht="12.75">
      <c r="A44" s="46"/>
      <c r="B44" s="56" t="s">
        <v>98</v>
      </c>
      <c r="C44" s="8">
        <f t="shared" si="10"/>
        <v>1149450.2</v>
      </c>
      <c r="D44" s="47"/>
      <c r="E44" s="15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>
        <v>1149450.2</v>
      </c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</row>
    <row r="45" spans="1:60" ht="12.75">
      <c r="A45" s="35"/>
      <c r="B45" s="7" t="s">
        <v>86</v>
      </c>
      <c r="C45" s="8">
        <f t="shared" si="10"/>
        <v>1811148.3599999999</v>
      </c>
      <c r="D45" s="37">
        <v>3534.06</v>
      </c>
      <c r="E45" s="9">
        <v>126681</v>
      </c>
      <c r="F45" s="37">
        <v>520525.25</v>
      </c>
      <c r="G45" s="37">
        <v>189175.95</v>
      </c>
      <c r="H45" s="37">
        <v>11706.01</v>
      </c>
      <c r="I45" s="37">
        <v>96005.46</v>
      </c>
      <c r="J45" s="37">
        <v>172968.25</v>
      </c>
      <c r="K45" s="37">
        <v>174488.42</v>
      </c>
      <c r="L45" s="37">
        <v>21337.5</v>
      </c>
      <c r="M45" s="37">
        <v>37956.24</v>
      </c>
      <c r="N45" s="37">
        <v>92026</v>
      </c>
      <c r="O45" s="37">
        <v>35263.84</v>
      </c>
      <c r="P45" s="37">
        <v>16294.5</v>
      </c>
      <c r="Q45" s="37">
        <v>129557.75</v>
      </c>
      <c r="R45" s="37">
        <v>76851.5</v>
      </c>
      <c r="S45" s="37">
        <v>19418.75</v>
      </c>
      <c r="T45" s="37"/>
      <c r="U45" s="37">
        <v>20981.5</v>
      </c>
      <c r="V45" s="37">
        <v>6300</v>
      </c>
      <c r="W45" s="37">
        <v>3331.75</v>
      </c>
      <c r="X45" s="37">
        <v>1547</v>
      </c>
      <c r="Y45" s="37">
        <v>2990</v>
      </c>
      <c r="Z45" s="37">
        <v>1533.73</v>
      </c>
      <c r="AA45" s="37"/>
      <c r="AB45" s="37">
        <v>975.5</v>
      </c>
      <c r="AC45" s="37">
        <v>1325.25</v>
      </c>
      <c r="AD45" s="37">
        <v>93.75</v>
      </c>
      <c r="AE45" s="37">
        <v>1433</v>
      </c>
      <c r="AF45" s="37"/>
      <c r="AG45" s="37">
        <v>386.5</v>
      </c>
      <c r="AH45" s="37">
        <v>75</v>
      </c>
      <c r="AI45" s="37">
        <v>1349.9</v>
      </c>
      <c r="AJ45" s="37">
        <v>156.25</v>
      </c>
      <c r="AK45" s="37">
        <v>425.75</v>
      </c>
      <c r="AL45" s="37"/>
      <c r="AM45" s="37"/>
      <c r="AN45" s="37">
        <v>467.25</v>
      </c>
      <c r="AO45" s="37">
        <v>11086.25</v>
      </c>
      <c r="AP45" s="37">
        <v>737.5</v>
      </c>
      <c r="AQ45" s="37"/>
      <c r="AR45" s="37">
        <v>275</v>
      </c>
      <c r="AS45" s="37">
        <v>150</v>
      </c>
      <c r="AT45" s="37">
        <v>3180</v>
      </c>
      <c r="AU45" s="37">
        <v>2812.75</v>
      </c>
      <c r="AV45" s="37">
        <v>106.25</v>
      </c>
      <c r="AW45" s="37"/>
      <c r="AX45" s="37"/>
      <c r="AY45" s="37">
        <v>12.5</v>
      </c>
      <c r="AZ45" s="37">
        <v>2217</v>
      </c>
      <c r="BA45" s="37"/>
      <c r="BB45" s="37"/>
      <c r="BC45" s="37">
        <v>14415</v>
      </c>
      <c r="BD45" s="37">
        <v>2568</v>
      </c>
      <c r="BE45" s="37">
        <v>975</v>
      </c>
      <c r="BF45" s="37">
        <v>120.25</v>
      </c>
      <c r="BG45" s="37">
        <v>5330.25</v>
      </c>
      <c r="BH45" s="37"/>
    </row>
    <row r="46" spans="1:60" ht="13.5" thickBot="1">
      <c r="A46" s="7"/>
      <c r="B46" s="7"/>
      <c r="C46" s="8"/>
      <c r="D46" s="37"/>
      <c r="E46" s="9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</row>
    <row r="47" spans="1:60" s="30" customFormat="1" ht="18" customHeight="1" thickBot="1" thickTop="1">
      <c r="A47" s="48" t="s">
        <v>87</v>
      </c>
      <c r="B47" s="48" t="s">
        <v>88</v>
      </c>
      <c r="C47" s="49">
        <f>SUM(D47:BH47)</f>
        <v>73798955.09</v>
      </c>
      <c r="D47" s="49">
        <f aca="true" t="shared" si="13" ref="D47:AI47">SUM(D32,D39)</f>
        <v>15703583.4</v>
      </c>
      <c r="E47" s="49">
        <f t="shared" si="13"/>
        <v>2786014.5</v>
      </c>
      <c r="F47" s="49">
        <f t="shared" si="13"/>
        <v>4309257.28</v>
      </c>
      <c r="G47" s="49">
        <f t="shared" si="13"/>
        <v>5566765.65</v>
      </c>
      <c r="H47" s="49">
        <f t="shared" si="13"/>
        <v>2384087.31</v>
      </c>
      <c r="I47" s="49">
        <f t="shared" si="13"/>
        <v>1276793.96</v>
      </c>
      <c r="J47" s="49">
        <f t="shared" si="13"/>
        <v>734327.15</v>
      </c>
      <c r="K47" s="49">
        <f t="shared" si="13"/>
        <v>5608672.57</v>
      </c>
      <c r="L47" s="49">
        <f t="shared" si="13"/>
        <v>2211493.5</v>
      </c>
      <c r="M47" s="49">
        <f t="shared" si="13"/>
        <v>4921298.34</v>
      </c>
      <c r="N47" s="49">
        <f t="shared" si="13"/>
        <v>3856350.5</v>
      </c>
      <c r="O47" s="49">
        <f t="shared" si="13"/>
        <v>2951382.34</v>
      </c>
      <c r="P47" s="49">
        <f t="shared" si="13"/>
        <v>1802757.3</v>
      </c>
      <c r="Q47" s="49">
        <f t="shared" si="13"/>
        <v>3076733.5599999996</v>
      </c>
      <c r="R47" s="49">
        <f t="shared" si="13"/>
        <v>1181822.9</v>
      </c>
      <c r="S47" s="49">
        <f t="shared" si="13"/>
        <v>2620555.48</v>
      </c>
      <c r="T47" s="49">
        <f t="shared" si="13"/>
        <v>527777</v>
      </c>
      <c r="U47" s="49">
        <f t="shared" si="13"/>
        <v>202471.85</v>
      </c>
      <c r="V47" s="49">
        <f t="shared" si="13"/>
        <v>2663793.8</v>
      </c>
      <c r="W47" s="49">
        <f t="shared" si="13"/>
        <v>24120.9</v>
      </c>
      <c r="X47" s="49">
        <f t="shared" si="13"/>
        <v>350801.7</v>
      </c>
      <c r="Y47" s="49">
        <f t="shared" si="13"/>
        <v>836472</v>
      </c>
      <c r="Z47" s="49">
        <f t="shared" si="13"/>
        <v>8233.73</v>
      </c>
      <c r="AA47" s="49">
        <f t="shared" si="13"/>
        <v>0</v>
      </c>
      <c r="AB47" s="49">
        <f t="shared" si="13"/>
        <v>975.5</v>
      </c>
      <c r="AC47" s="49">
        <f t="shared" si="13"/>
        <v>3050.25</v>
      </c>
      <c r="AD47" s="49">
        <f t="shared" si="13"/>
        <v>3752.05</v>
      </c>
      <c r="AE47" s="49">
        <f t="shared" si="13"/>
        <v>1433</v>
      </c>
      <c r="AF47" s="49">
        <f t="shared" si="13"/>
        <v>10635</v>
      </c>
      <c r="AG47" s="49">
        <f t="shared" si="13"/>
        <v>386.5</v>
      </c>
      <c r="AH47" s="49">
        <f t="shared" si="13"/>
        <v>11855</v>
      </c>
      <c r="AI47" s="49">
        <f t="shared" si="13"/>
        <v>1372.7</v>
      </c>
      <c r="AJ47" s="49">
        <f aca="true" t="shared" si="14" ref="AJ47:BH47">SUM(AJ32,AJ39)</f>
        <v>277.75</v>
      </c>
      <c r="AK47" s="49">
        <f t="shared" si="14"/>
        <v>425.75</v>
      </c>
      <c r="AL47" s="49">
        <f t="shared" si="14"/>
        <v>385.1</v>
      </c>
      <c r="AM47" s="49">
        <f t="shared" si="14"/>
        <v>0</v>
      </c>
      <c r="AN47" s="49">
        <f t="shared" si="14"/>
        <v>49650.75</v>
      </c>
      <c r="AO47" s="49">
        <f t="shared" si="14"/>
        <v>337060.25</v>
      </c>
      <c r="AP47" s="49">
        <f t="shared" si="14"/>
        <v>11955</v>
      </c>
      <c r="AQ47" s="49">
        <f t="shared" si="14"/>
        <v>0</v>
      </c>
      <c r="AR47" s="49">
        <f t="shared" si="14"/>
        <v>944.59</v>
      </c>
      <c r="AS47" s="49">
        <f t="shared" si="14"/>
        <v>11441.31</v>
      </c>
      <c r="AT47" s="49">
        <f t="shared" si="14"/>
        <v>3180</v>
      </c>
      <c r="AU47" s="49">
        <f t="shared" si="14"/>
        <v>6036730.75</v>
      </c>
      <c r="AV47" s="49">
        <f t="shared" si="14"/>
        <v>1886.25</v>
      </c>
      <c r="AW47" s="49">
        <f t="shared" si="14"/>
        <v>512.2</v>
      </c>
      <c r="AX47" s="49">
        <f t="shared" si="14"/>
        <v>13735</v>
      </c>
      <c r="AY47" s="49">
        <f t="shared" si="14"/>
        <v>72422.5</v>
      </c>
      <c r="AZ47" s="49">
        <f t="shared" si="14"/>
        <v>126978</v>
      </c>
      <c r="BA47" s="49">
        <f t="shared" si="14"/>
        <v>648.9</v>
      </c>
      <c r="BB47" s="49">
        <f t="shared" si="14"/>
        <v>0</v>
      </c>
      <c r="BC47" s="49">
        <f t="shared" si="14"/>
        <v>134810.5</v>
      </c>
      <c r="BD47" s="49">
        <f t="shared" si="14"/>
        <v>2568</v>
      </c>
      <c r="BE47" s="49">
        <f t="shared" si="14"/>
        <v>1312492.27</v>
      </c>
      <c r="BF47" s="49">
        <f t="shared" si="14"/>
        <v>120.25</v>
      </c>
      <c r="BG47" s="49">
        <f t="shared" si="14"/>
        <v>26828.25</v>
      </c>
      <c r="BH47" s="49">
        <f t="shared" si="14"/>
        <v>14875</v>
      </c>
    </row>
    <row r="48" spans="1:60" s="34" customFormat="1" ht="18.75" customHeight="1" thickBot="1" thickTop="1">
      <c r="A48" s="50" t="s">
        <v>89</v>
      </c>
      <c r="B48" s="50" t="s">
        <v>90</v>
      </c>
      <c r="C48" s="51">
        <f>SUM(D48:BH48)</f>
        <v>-69440543.12</v>
      </c>
      <c r="D48" s="51">
        <f aca="true" t="shared" si="15" ref="D48:AI48">D28-D47</f>
        <v>-15582773.4</v>
      </c>
      <c r="E48" s="51">
        <f t="shared" si="15"/>
        <v>-2696935.5</v>
      </c>
      <c r="F48" s="51">
        <f t="shared" si="15"/>
        <v>-4269728.28</v>
      </c>
      <c r="G48" s="51">
        <f t="shared" si="15"/>
        <v>-5340500.65</v>
      </c>
      <c r="H48" s="51">
        <f t="shared" si="15"/>
        <v>-2306897.81</v>
      </c>
      <c r="I48" s="51">
        <f t="shared" si="15"/>
        <v>-634617.6399999999</v>
      </c>
      <c r="J48" s="51">
        <f t="shared" si="15"/>
        <v>177600.25</v>
      </c>
      <c r="K48" s="51">
        <f t="shared" si="15"/>
        <v>-5608672.57</v>
      </c>
      <c r="L48" s="51">
        <f t="shared" si="15"/>
        <v>-2197930.5</v>
      </c>
      <c r="M48" s="51">
        <f t="shared" si="15"/>
        <v>-4640164.34</v>
      </c>
      <c r="N48" s="51">
        <f t="shared" si="15"/>
        <v>-3758615.5</v>
      </c>
      <c r="O48" s="51">
        <f t="shared" si="15"/>
        <v>-2573334.34</v>
      </c>
      <c r="P48" s="51">
        <f t="shared" si="15"/>
        <v>-1770576.3</v>
      </c>
      <c r="Q48" s="51">
        <f t="shared" si="15"/>
        <v>-2950557.5599999996</v>
      </c>
      <c r="R48" s="51">
        <f t="shared" si="15"/>
        <v>-878216.8999999999</v>
      </c>
      <c r="S48" s="51">
        <f t="shared" si="15"/>
        <v>-2610403.48</v>
      </c>
      <c r="T48" s="51">
        <f t="shared" si="15"/>
        <v>-447719.5</v>
      </c>
      <c r="U48" s="51">
        <f t="shared" si="15"/>
        <v>-195983.85</v>
      </c>
      <c r="V48" s="51">
        <f t="shared" si="15"/>
        <v>-2663793.8</v>
      </c>
      <c r="W48" s="51">
        <f t="shared" si="15"/>
        <v>-3615.9000000000015</v>
      </c>
      <c r="X48" s="51">
        <f t="shared" si="15"/>
        <v>-226002.7</v>
      </c>
      <c r="Y48" s="51">
        <f t="shared" si="15"/>
        <v>-722078.5</v>
      </c>
      <c r="Z48" s="51">
        <f t="shared" si="15"/>
        <v>-8233.73</v>
      </c>
      <c r="AA48" s="51">
        <f t="shared" si="15"/>
        <v>0</v>
      </c>
      <c r="AB48" s="51">
        <f t="shared" si="15"/>
        <v>-975.5</v>
      </c>
      <c r="AC48" s="51">
        <f t="shared" si="15"/>
        <v>-3050.25</v>
      </c>
      <c r="AD48" s="51">
        <f t="shared" si="15"/>
        <v>8337.95</v>
      </c>
      <c r="AE48" s="51">
        <f t="shared" si="15"/>
        <v>797</v>
      </c>
      <c r="AF48" s="51">
        <f t="shared" si="15"/>
        <v>63580</v>
      </c>
      <c r="AG48" s="51">
        <f t="shared" si="15"/>
        <v>-386.5</v>
      </c>
      <c r="AH48" s="51">
        <f t="shared" si="15"/>
        <v>-6655</v>
      </c>
      <c r="AI48" s="51">
        <f t="shared" si="15"/>
        <v>-1372.7</v>
      </c>
      <c r="AJ48" s="51">
        <f aca="true" t="shared" si="16" ref="AJ48:BO48">AJ28-AJ47</f>
        <v>-277.75</v>
      </c>
      <c r="AK48" s="51">
        <f t="shared" si="16"/>
        <v>5147.25</v>
      </c>
      <c r="AL48" s="51">
        <f t="shared" si="16"/>
        <v>-385.1</v>
      </c>
      <c r="AM48" s="51">
        <f t="shared" si="16"/>
        <v>518</v>
      </c>
      <c r="AN48" s="51">
        <f t="shared" si="16"/>
        <v>-32194.75</v>
      </c>
      <c r="AO48" s="51">
        <f t="shared" si="16"/>
        <v>124171.75</v>
      </c>
      <c r="AP48" s="51">
        <f t="shared" si="16"/>
        <v>-10075</v>
      </c>
      <c r="AQ48" s="51">
        <f t="shared" si="16"/>
        <v>0.25</v>
      </c>
      <c r="AR48" s="51">
        <f t="shared" si="16"/>
        <v>71.40999999999997</v>
      </c>
      <c r="AS48" s="51">
        <f t="shared" si="16"/>
        <v>-4919.3099999999995</v>
      </c>
      <c r="AT48" s="51">
        <f t="shared" si="16"/>
        <v>14355</v>
      </c>
      <c r="AU48" s="51">
        <f t="shared" si="16"/>
        <v>-6034636.75</v>
      </c>
      <c r="AV48" s="51">
        <f t="shared" si="16"/>
        <v>4362.75</v>
      </c>
      <c r="AW48" s="51">
        <f t="shared" si="16"/>
        <v>1648.3</v>
      </c>
      <c r="AX48" s="51">
        <f t="shared" si="16"/>
        <v>-13735</v>
      </c>
      <c r="AY48" s="51">
        <f t="shared" si="16"/>
        <v>-68850.5</v>
      </c>
      <c r="AZ48" s="51">
        <f t="shared" si="16"/>
        <v>-122605</v>
      </c>
      <c r="BA48" s="51">
        <f t="shared" si="16"/>
        <v>5061.1</v>
      </c>
      <c r="BB48" s="51">
        <f t="shared" si="16"/>
        <v>8120</v>
      </c>
      <c r="BC48" s="51">
        <f t="shared" si="16"/>
        <v>-134046.5</v>
      </c>
      <c r="BD48" s="51">
        <f t="shared" si="16"/>
        <v>2211</v>
      </c>
      <c r="BE48" s="51">
        <f t="shared" si="16"/>
        <v>-1312324.27</v>
      </c>
      <c r="BF48" s="51">
        <f t="shared" si="16"/>
        <v>-120.25</v>
      </c>
      <c r="BG48" s="51">
        <f t="shared" si="16"/>
        <v>-15521.25</v>
      </c>
      <c r="BH48" s="51">
        <f t="shared" si="16"/>
        <v>-7041</v>
      </c>
    </row>
    <row r="49" spans="1:60" ht="14.25" thickBot="1" thickTop="1">
      <c r="A49" s="52"/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</row>
    <row r="50" ht="12.75">
      <c r="AW50" s="3"/>
    </row>
    <row r="51" ht="12.75">
      <c r="AW51" s="3"/>
    </row>
  </sheetData>
  <mergeCells count="2">
    <mergeCell ref="A4:B4"/>
    <mergeCell ref="A5:B5"/>
  </mergeCells>
  <printOptions horizontalCentered="1"/>
  <pageMargins left="0.1968503937007874" right="0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2006-05-02T11:51:03Z</cp:lastPrinted>
  <dcterms:created xsi:type="dcterms:W3CDTF">2006-01-13T12:10:48Z</dcterms:created>
  <dcterms:modified xsi:type="dcterms:W3CDTF">2006-05-15T11:46:34Z</dcterms:modified>
  <cp:category/>
  <cp:version/>
  <cp:contentType/>
  <cp:contentStatus/>
</cp:coreProperties>
</file>