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<sst xmlns="http://schemas.openxmlformats.org/spreadsheetml/2006/main" count="34" uniqueCount="34">
  <si>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Přehled finančního vypořádání se státním rozpočtem  za rok 2006 </t>
  </si>
  <si>
    <t>v Kč</t>
  </si>
  <si>
    <t>Dotace</t>
  </si>
  <si>
    <t>Poskytnuto v roce 2006</t>
  </si>
  <si>
    <t>Vyčerpáno v roce 2006</t>
  </si>
  <si>
    <t>Vráceno v průběhu roku 2006</t>
  </si>
  <si>
    <t>Vratka k 31.12.2006</t>
  </si>
  <si>
    <t xml:space="preserve">vl. HMP </t>
  </si>
  <si>
    <t>MČ</t>
  </si>
  <si>
    <t>MF ČR</t>
  </si>
  <si>
    <t>souhrnný vztah</t>
  </si>
  <si>
    <t>kapitola VPS</t>
  </si>
  <si>
    <t xml:space="preserve"> stát.fin.aktiva</t>
  </si>
  <si>
    <t xml:space="preserve">Mezisoučet MF ČR </t>
  </si>
  <si>
    <t>státní majetek</t>
  </si>
  <si>
    <t>MF ČR*/</t>
  </si>
  <si>
    <t>REZORTY</t>
  </si>
  <si>
    <t>MK ČR</t>
  </si>
  <si>
    <t>MZdr. ČR</t>
  </si>
  <si>
    <t>MPSV ČR</t>
  </si>
  <si>
    <t>MŽP ČR</t>
  </si>
  <si>
    <t>MZem. ČR</t>
  </si>
  <si>
    <t>MŠMT ČR</t>
  </si>
  <si>
    <t>MMR ČR</t>
  </si>
  <si>
    <t>MO</t>
  </si>
  <si>
    <t>MPO</t>
  </si>
  <si>
    <t>MV ČR</t>
  </si>
  <si>
    <t>Úřad vlády</t>
  </si>
  <si>
    <t>SÚJB</t>
  </si>
  <si>
    <t>SFDI</t>
  </si>
  <si>
    <t xml:space="preserve">Mezisoučet REZORTY </t>
  </si>
  <si>
    <t>CELKEM  */</t>
  </si>
  <si>
    <t xml:space="preserve">* Vratka včetně odvodu ze státního majetku </t>
  </si>
  <si>
    <t>Příloha č.2 k usnesení ZHMP č.        ze dne       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</si>
</sst>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4" fontId="3" fillId="3" borderId="6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4" fontId="4" fillId="2" borderId="11" xfId="0" applyNumberFormat="1" applyFont="1" applyFill="1" applyBorder="1" applyAlignment="1">
      <alignment wrapText="1"/>
    </xf>
    <xf numFmtId="4" fontId="4" fillId="2" borderId="12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4" fontId="5" fillId="3" borderId="6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12.375" style="1" customWidth="1"/>
    <col min="2" max="2" width="12.625" style="1" customWidth="1"/>
    <col min="3" max="3" width="11.75390625" style="1" customWidth="1"/>
    <col min="4" max="4" width="10.125" style="1" customWidth="1"/>
    <col min="5" max="7" width="10.75390625" style="1" customWidth="1"/>
  </cols>
  <sheetData>
    <row r="1" spans="4:7" ht="12.75">
      <c r="D1" s="37" t="s">
        <v>33</v>
      </c>
      <c r="E1" s="37"/>
      <c r="F1" s="37"/>
      <c r="G1" s="37"/>
    </row>
    <row r="2" spans="4:7" ht="12.75">
      <c r="D2" s="2"/>
      <c r="E2" s="2"/>
      <c r="F2" s="2"/>
      <c r="G2" s="2"/>
    </row>
    <row r="3" spans="4:7" ht="12.75">
      <c r="D3" s="2"/>
      <c r="E3" s="2"/>
      <c r="F3" s="2"/>
      <c r="G3" s="2"/>
    </row>
    <row r="4" spans="4:7" ht="12.75">
      <c r="D4" s="2"/>
      <c r="E4" s="2"/>
      <c r="F4" s="2"/>
      <c r="G4" s="2"/>
    </row>
    <row r="5" spans="4:7" ht="12.75">
      <c r="D5" s="2"/>
      <c r="E5" s="2"/>
      <c r="F5" s="2"/>
      <c r="G5" s="2"/>
    </row>
    <row r="7" spans="1:7" ht="15.75">
      <c r="A7" s="38" t="s">
        <v>0</v>
      </c>
      <c r="B7" s="38"/>
      <c r="C7" s="38"/>
      <c r="D7" s="38"/>
      <c r="E7" s="38"/>
      <c r="F7" s="38"/>
      <c r="G7" s="38"/>
    </row>
    <row r="8" ht="12.75">
      <c r="G8" s="3"/>
    </row>
    <row r="9" spans="1:7" ht="13.5" thickBot="1">
      <c r="A9" s="4"/>
      <c r="B9" s="4"/>
      <c r="C9" s="4"/>
      <c r="D9" s="4"/>
      <c r="E9" s="4"/>
      <c r="F9" s="4"/>
      <c r="G9" s="5" t="s">
        <v>1</v>
      </c>
    </row>
    <row r="10" spans="1:7" ht="27.75">
      <c r="A10" s="6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8" t="s">
        <v>8</v>
      </c>
    </row>
    <row r="11" spans="1:7" ht="12.75">
      <c r="A11" s="9" t="s">
        <v>9</v>
      </c>
      <c r="B11" s="10"/>
      <c r="C11" s="10"/>
      <c r="D11" s="10"/>
      <c r="E11" s="10"/>
      <c r="F11" s="10"/>
      <c r="G11" s="11"/>
    </row>
    <row r="12" spans="1:7" ht="12.75">
      <c r="A12" s="9" t="s">
        <v>10</v>
      </c>
      <c r="B12" s="12">
        <v>1044591960</v>
      </c>
      <c r="C12" s="12">
        <v>1008432377.7</v>
      </c>
      <c r="D12" s="12">
        <v>0</v>
      </c>
      <c r="E12" s="12">
        <f>B12-C12</f>
        <v>36159582.29999995</v>
      </c>
      <c r="F12" s="12">
        <v>4784296</v>
      </c>
      <c r="G12" s="13">
        <v>31375286.3</v>
      </c>
    </row>
    <row r="13" spans="1:7" ht="12.75">
      <c r="A13" s="9" t="s">
        <v>11</v>
      </c>
      <c r="B13" s="12">
        <v>221653307.97</v>
      </c>
      <c r="C13" s="12">
        <f>187977135-54600</f>
        <v>187922535</v>
      </c>
      <c r="D13" s="12">
        <v>0</v>
      </c>
      <c r="E13" s="12">
        <f>B13-C13-D13</f>
        <v>33730772.97</v>
      </c>
      <c r="F13" s="12">
        <f>30054114+54600</f>
        <v>30108714</v>
      </c>
      <c r="G13" s="13">
        <v>3622058.97</v>
      </c>
    </row>
    <row r="14" spans="1:7" ht="12.75">
      <c r="A14" s="9" t="s">
        <v>12</v>
      </c>
      <c r="B14" s="12">
        <v>41950.8</v>
      </c>
      <c r="C14" s="12">
        <v>41950.8</v>
      </c>
      <c r="D14" s="12">
        <v>0</v>
      </c>
      <c r="E14" s="12">
        <f>B14-C14-D14</f>
        <v>0</v>
      </c>
      <c r="F14" s="12">
        <v>0</v>
      </c>
      <c r="G14" s="13">
        <v>0</v>
      </c>
    </row>
    <row r="15" spans="1:7" ht="18.75">
      <c r="A15" s="14" t="s">
        <v>13</v>
      </c>
      <c r="B15" s="15">
        <f aca="true" t="shared" si="0" ref="B15:G15">SUM(B12:B14)</f>
        <v>1266287218.77</v>
      </c>
      <c r="C15" s="15">
        <f t="shared" si="0"/>
        <v>1196396863.5</v>
      </c>
      <c r="D15" s="15">
        <f t="shared" si="0"/>
        <v>0</v>
      </c>
      <c r="E15" s="15">
        <f t="shared" si="0"/>
        <v>69890355.26999995</v>
      </c>
      <c r="F15" s="15">
        <f t="shared" si="0"/>
        <v>34893010</v>
      </c>
      <c r="G15" s="16">
        <f t="shared" si="0"/>
        <v>34997345.27</v>
      </c>
    </row>
    <row r="16" spans="1:7" ht="13.5" thickBot="1">
      <c r="A16" s="17" t="s">
        <v>14</v>
      </c>
      <c r="B16" s="18"/>
      <c r="C16" s="18"/>
      <c r="D16" s="18"/>
      <c r="E16" s="18">
        <v>371404.99</v>
      </c>
      <c r="F16" s="18">
        <v>371404.99</v>
      </c>
      <c r="G16" s="19">
        <v>0</v>
      </c>
    </row>
    <row r="17" spans="1:7" ht="13.5" thickBot="1">
      <c r="A17" s="20" t="s">
        <v>15</v>
      </c>
      <c r="B17" s="21">
        <f aca="true" t="shared" si="1" ref="B17:G17">SUM(B15:B16)</f>
        <v>1266287218.77</v>
      </c>
      <c r="C17" s="21">
        <f t="shared" si="1"/>
        <v>1196396863.5</v>
      </c>
      <c r="D17" s="21">
        <f t="shared" si="1"/>
        <v>0</v>
      </c>
      <c r="E17" s="21">
        <f t="shared" si="1"/>
        <v>70261760.25999995</v>
      </c>
      <c r="F17" s="21">
        <f t="shared" si="1"/>
        <v>35264414.99</v>
      </c>
      <c r="G17" s="22">
        <f t="shared" si="1"/>
        <v>34997345.27</v>
      </c>
    </row>
    <row r="18" spans="1:7" ht="12.75">
      <c r="A18" s="23" t="s">
        <v>16</v>
      </c>
      <c r="B18" s="24"/>
      <c r="C18" s="24"/>
      <c r="D18" s="24"/>
      <c r="E18" s="24"/>
      <c r="F18" s="24"/>
      <c r="G18" s="25"/>
    </row>
    <row r="19" spans="1:7" ht="12.75">
      <c r="A19" s="9" t="s">
        <v>17</v>
      </c>
      <c r="B19" s="26">
        <v>4578000</v>
      </c>
      <c r="C19" s="26">
        <v>4323245.65</v>
      </c>
      <c r="D19" s="26">
        <v>0</v>
      </c>
      <c r="E19" s="26">
        <f>B19-C19</f>
        <v>254754.34999999963</v>
      </c>
      <c r="F19" s="26">
        <v>254754.35</v>
      </c>
      <c r="G19" s="27">
        <v>0</v>
      </c>
    </row>
    <row r="20" spans="1:7" ht="12.75">
      <c r="A20" s="9" t="s">
        <v>18</v>
      </c>
      <c r="B20" s="26">
        <v>200000</v>
      </c>
      <c r="C20" s="26">
        <v>200000</v>
      </c>
      <c r="D20" s="26">
        <v>0</v>
      </c>
      <c r="E20" s="26">
        <f aca="true" t="shared" si="2" ref="E20:E31">B20-C20-D20</f>
        <v>0</v>
      </c>
      <c r="F20" s="26">
        <v>0</v>
      </c>
      <c r="G20" s="27">
        <v>0</v>
      </c>
    </row>
    <row r="21" spans="1:7" ht="12.75">
      <c r="A21" s="28" t="s">
        <v>19</v>
      </c>
      <c r="B21" s="26">
        <v>188040000</v>
      </c>
      <c r="C21" s="26">
        <v>187600636.9</v>
      </c>
      <c r="D21" s="26"/>
      <c r="E21" s="26">
        <f t="shared" si="2"/>
        <v>439363.09999999404</v>
      </c>
      <c r="F21" s="26">
        <v>439363.1</v>
      </c>
      <c r="G21" s="27">
        <v>0</v>
      </c>
    </row>
    <row r="22" spans="1:7" ht="12.75">
      <c r="A22" s="9" t="s">
        <v>20</v>
      </c>
      <c r="B22" s="26">
        <v>8204356</v>
      </c>
      <c r="C22" s="26">
        <v>8204208.9</v>
      </c>
      <c r="D22" s="26">
        <v>0</v>
      </c>
      <c r="E22" s="26">
        <f t="shared" si="2"/>
        <v>147.09999999962747</v>
      </c>
      <c r="F22" s="26">
        <v>147.1</v>
      </c>
      <c r="G22" s="27">
        <v>0</v>
      </c>
    </row>
    <row r="23" spans="1:7" ht="12.75">
      <c r="A23" s="9" t="s">
        <v>21</v>
      </c>
      <c r="B23" s="26">
        <v>269290</v>
      </c>
      <c r="C23" s="26">
        <v>269290</v>
      </c>
      <c r="D23" s="26">
        <v>0</v>
      </c>
      <c r="E23" s="26">
        <f t="shared" si="2"/>
        <v>0</v>
      </c>
      <c r="F23" s="26">
        <v>0</v>
      </c>
      <c r="G23" s="27">
        <v>0</v>
      </c>
    </row>
    <row r="24" spans="1:7" ht="12.75">
      <c r="A24" s="9" t="s">
        <v>22</v>
      </c>
      <c r="B24" s="26">
        <f>7674065701+1770080</f>
        <v>7675835781</v>
      </c>
      <c r="C24" s="26">
        <f>7670053003.57+1770080</f>
        <v>7671823083.57</v>
      </c>
      <c r="D24" s="26">
        <v>96178</v>
      </c>
      <c r="E24" s="26">
        <f>B24-C24-D24</f>
        <v>3916519.430000305</v>
      </c>
      <c r="F24" s="26">
        <v>3090044.78</v>
      </c>
      <c r="G24" s="27">
        <v>826474.65</v>
      </c>
    </row>
    <row r="25" spans="1:7" ht="12.75">
      <c r="A25" s="9" t="s">
        <v>23</v>
      </c>
      <c r="B25" s="26">
        <v>562275</v>
      </c>
      <c r="C25" s="26">
        <v>562275</v>
      </c>
      <c r="D25" s="26">
        <v>0</v>
      </c>
      <c r="E25" s="26">
        <f>B25-C25</f>
        <v>0</v>
      </c>
      <c r="F25" s="26">
        <v>0</v>
      </c>
      <c r="G25" s="27">
        <v>0</v>
      </c>
    </row>
    <row r="26" spans="1:7" ht="12.75">
      <c r="A26" s="9" t="s">
        <v>24</v>
      </c>
      <c r="B26" s="26">
        <v>135000</v>
      </c>
      <c r="C26" s="26">
        <v>135000</v>
      </c>
      <c r="D26" s="26">
        <v>0</v>
      </c>
      <c r="E26" s="26">
        <f>B26-C26</f>
        <v>0</v>
      </c>
      <c r="F26" s="26">
        <v>0</v>
      </c>
      <c r="G26" s="27">
        <v>0</v>
      </c>
    </row>
    <row r="27" spans="1:7" ht="12.75">
      <c r="A27" s="9" t="s">
        <v>25</v>
      </c>
      <c r="B27" s="26">
        <v>3070000</v>
      </c>
      <c r="C27" s="26">
        <v>2782747.88</v>
      </c>
      <c r="D27" s="26">
        <v>0</v>
      </c>
      <c r="E27" s="26">
        <f>B27-C27</f>
        <v>287252.1200000001</v>
      </c>
      <c r="F27" s="26">
        <v>0</v>
      </c>
      <c r="G27" s="27">
        <v>287252.12</v>
      </c>
    </row>
    <row r="28" spans="1:7" ht="12.75">
      <c r="A28" s="9" t="s">
        <v>26</v>
      </c>
      <c r="B28" s="26">
        <v>6076000</v>
      </c>
      <c r="C28" s="26">
        <v>6075462.37</v>
      </c>
      <c r="D28" s="26">
        <v>0</v>
      </c>
      <c r="E28" s="26">
        <f t="shared" si="2"/>
        <v>537.6299999998882</v>
      </c>
      <c r="F28" s="26">
        <v>0</v>
      </c>
      <c r="G28" s="27">
        <v>537.63</v>
      </c>
    </row>
    <row r="29" spans="1:7" ht="12.75">
      <c r="A29" s="9" t="s">
        <v>27</v>
      </c>
      <c r="B29" s="26">
        <v>480000</v>
      </c>
      <c r="C29" s="26">
        <v>454296</v>
      </c>
      <c r="D29" s="26">
        <v>0</v>
      </c>
      <c r="E29" s="26">
        <f>B29-C29</f>
        <v>25704</v>
      </c>
      <c r="F29" s="26"/>
      <c r="G29" s="27">
        <v>25704</v>
      </c>
    </row>
    <row r="30" spans="1:7" ht="12.75">
      <c r="A30" s="9" t="s">
        <v>28</v>
      </c>
      <c r="B30" s="26">
        <v>3875</v>
      </c>
      <c r="C30" s="26">
        <v>3875</v>
      </c>
      <c r="D30" s="26">
        <v>0</v>
      </c>
      <c r="E30" s="26">
        <v>0</v>
      </c>
      <c r="F30" s="26">
        <v>0</v>
      </c>
      <c r="G30" s="27">
        <v>0</v>
      </c>
    </row>
    <row r="31" spans="1:7" ht="12.75">
      <c r="A31" s="9" t="s">
        <v>29</v>
      </c>
      <c r="B31" s="26">
        <f>169652965.81+818588788.59</f>
        <v>988241754.4000001</v>
      </c>
      <c r="C31" s="26">
        <f>168474220.31+818588788.59</f>
        <v>987063008.9000001</v>
      </c>
      <c r="D31" s="26">
        <v>0</v>
      </c>
      <c r="E31" s="26">
        <f t="shared" si="2"/>
        <v>1178745.5</v>
      </c>
      <c r="F31" s="26">
        <v>1178745.5</v>
      </c>
      <c r="G31" s="27">
        <v>0</v>
      </c>
    </row>
    <row r="32" spans="1:7" ht="19.5" thickBot="1">
      <c r="A32" s="14" t="s">
        <v>30</v>
      </c>
      <c r="B32" s="29">
        <f aca="true" t="shared" si="3" ref="B32:G32">SUM(B19:B31)</f>
        <v>8875696331.4</v>
      </c>
      <c r="C32" s="29">
        <f t="shared" si="3"/>
        <v>8869497130.17</v>
      </c>
      <c r="D32" s="29">
        <f t="shared" si="3"/>
        <v>96178</v>
      </c>
      <c r="E32" s="29">
        <f t="shared" si="3"/>
        <v>6103023.2300002985</v>
      </c>
      <c r="F32" s="29">
        <f t="shared" si="3"/>
        <v>4963054.83</v>
      </c>
      <c r="G32" s="34">
        <f t="shared" si="3"/>
        <v>1139968.4</v>
      </c>
    </row>
    <row r="33" spans="1:7" ht="13.5" thickBot="1">
      <c r="A33" s="30" t="s">
        <v>31</v>
      </c>
      <c r="B33" s="31">
        <f aca="true" t="shared" si="4" ref="B33:G33">B17+B32</f>
        <v>10141983550.17</v>
      </c>
      <c r="C33" s="31">
        <f t="shared" si="4"/>
        <v>10065893993.67</v>
      </c>
      <c r="D33" s="31">
        <f t="shared" si="4"/>
        <v>96178</v>
      </c>
      <c r="E33" s="31">
        <f t="shared" si="4"/>
        <v>76364783.49000025</v>
      </c>
      <c r="F33" s="31">
        <f t="shared" si="4"/>
        <v>40227469.82</v>
      </c>
      <c r="G33" s="32">
        <f t="shared" si="4"/>
        <v>36137313.67</v>
      </c>
    </row>
    <row r="35" spans="1:7" ht="12.75">
      <c r="A35" s="35" t="s">
        <v>32</v>
      </c>
      <c r="B35" s="36"/>
      <c r="C35" s="36"/>
      <c r="D35" s="33"/>
      <c r="E35" s="33"/>
      <c r="F35" s="33"/>
      <c r="G35" s="33"/>
    </row>
  </sheetData>
  <mergeCells count="3">
    <mergeCell ref="A35:C35"/>
    <mergeCell ref="D1:G1"/>
    <mergeCell ref="A7:G7"/>
  </mergeCells>
  <printOptions/>
  <pageMargins left="1.1811023622047245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2007-04-19T10:16:32Z</cp:lastPrinted>
  <dcterms:created xsi:type="dcterms:W3CDTF">2007-04-11T14:04:53Z</dcterms:created>
  <dcterms:modified xsi:type="dcterms:W3CDTF">2007-05-02T07:02:50Z</dcterms:modified>
  <cp:category/>
  <cp:version/>
  <cp:contentType/>
  <cp:contentStatus/>
</cp:coreProperties>
</file>