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</sheets>
  <definedNames>
    <definedName name="_xlnm.Print_Titles" localSheetId="0">'List1'!$A:$B,'List1'!$5:$6</definedName>
  </definedNames>
  <calcPr fullCalcOnLoad="1"/>
</workbook>
</file>

<file path=xl/sharedStrings.xml><?xml version="1.0" encoding="utf-8"?>
<sst xmlns="http://schemas.openxmlformats.org/spreadsheetml/2006/main" count="158" uniqueCount="158">
  <si>
    <t>Položka</t>
  </si>
  <si>
    <t>Název seskupení položek</t>
  </si>
  <si>
    <t>Soubor rozpočtů</t>
  </si>
  <si>
    <t>Praha 1</t>
  </si>
  <si>
    <t>Praha 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</si>
  <si>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</si>
  <si>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</si>
  <si>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</si>
  <si>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</si>
  <si>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</si>
  <si>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</si>
  <si>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</si>
  <si>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</si>
  <si>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</si>
  <si>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</si>
  <si>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</si>
  <si>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</si>
  <si>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</si>
  <si>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</si>
  <si>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</si>
  <si>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</si>
  <si>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</si>
  <si>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</si>
  <si>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</si>
  <si>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</si>
  <si>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</si>
  <si>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</si>
  <si>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</si>
  <si>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</si>
  <si>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</si>
  <si>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</si>
  <si>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</si>
  <si>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</si>
  <si>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</si>
  <si>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</si>
  <si>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</si>
  <si>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</si>
  <si>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</si>
  <si>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</si>
  <si>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</si>
  <si>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</si>
  <si>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</si>
  <si>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</si>
  <si>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</si>
  <si>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</si>
  <si>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</si>
  <si>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</si>
  <si>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</si>
  <si>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</si>
  <si>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</si>
  <si>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</si>
  <si>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</si>
  <si>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</si>
  <si>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</si>
  <si>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</si>
  <si>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</si>
  <si>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V.Chuchle</t>
  </si>
  <si>
    <t>Vinoř</t>
  </si>
  <si>
    <t>Zbraslav</t>
  </si>
  <si>
    <t>Zličín</t>
  </si>
  <si>
    <t>v. tis. Kč</t>
  </si>
  <si>
    <t>MČ hl.m.Prahy</t>
  </si>
  <si>
    <t>ROZPOČTOVÉ PŘÍJMY</t>
  </si>
  <si>
    <t>111X</t>
  </si>
  <si>
    <t>112X</t>
  </si>
  <si>
    <t>Daně z příjmů právnických osob</t>
  </si>
  <si>
    <t>Daň z přidané hodnoty</t>
  </si>
  <si>
    <t>133X</t>
  </si>
  <si>
    <t>134X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</si>
  <si>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</si>
  <si>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</si>
  <si>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</si>
  <si>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</si>
  <si>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</si>
  <si>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</si>
  <si>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</si>
  <si>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</si>
  <si>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</si>
  <si>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</si>
  <si>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</si>
  <si>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</si>
  <si>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</si>
  <si>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</si>
  <si>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</si>
  <si>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</si>
  <si>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231X</t>
  </si>
  <si>
    <t>232X</t>
  </si>
  <si>
    <t>Ostatní nedaňové příjmy</t>
  </si>
  <si>
    <t>NEDAŇOVÉ PŘÍJMY (součet za třídu 2)</t>
  </si>
  <si>
    <t>311X</t>
  </si>
  <si>
    <t>312X</t>
  </si>
  <si>
    <t>320X</t>
  </si>
  <si>
    <t>Příjmy z prodeje akcií a majetkových podílů</t>
  </si>
  <si>
    <t>KAPITÁLOVÉ PŘÍJMY (součet za třídu 3)</t>
  </si>
  <si>
    <t>VLASTNÍ PŘÍJMY (třídy 1+2+3)</t>
  </si>
  <si>
    <t>415X</t>
  </si>
  <si>
    <t>423X</t>
  </si>
  <si>
    <t>424X</t>
  </si>
  <si>
    <t>ÚHRN PŘÍJMŮ</t>
  </si>
  <si>
    <t>ROZPOČTOVÉ VÝDAJE</t>
  </si>
  <si>
    <t>5XXX</t>
  </si>
  <si>
    <t>Běžné výdaje</t>
  </si>
  <si>
    <t>6XXX</t>
  </si>
  <si>
    <t>Kapitálové výdaje</t>
  </si>
  <si>
    <t>ÚHRN VÝDAJŮ</t>
  </si>
  <si>
    <t>Rozdíl příjmů a výdajů</t>
  </si>
  <si>
    <t>FINANCOVÁNÍ</t>
  </si>
  <si>
    <t>Použití fin. prostředků vytvořených v min. letech</t>
  </si>
  <si>
    <t>Rezerva finančních prostředků</t>
  </si>
  <si>
    <t>Změna stavu krát. prostředků (součet)</t>
  </si>
  <si>
    <t>CELKEM FINANCOVÁNÍ</t>
  </si>
  <si>
    <t>KONTROLNÍ SOUČET</t>
  </si>
  <si>
    <t>Poplatky a odvody v oblati životního prostředí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</si>
  <si>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</si>
  <si>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</si>
  <si>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</si>
  <si>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</si>
  <si>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</si>
  <si>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234X</t>
  </si>
  <si>
    <t>Příjmy z využ.výhrad.práv k přírod.zdrojům</t>
  </si>
  <si>
    <t>24XX</t>
  </si>
  <si>
    <t>Přijaté splátky půjčených prostředků</t>
  </si>
  <si>
    <t>Ostatní kapitálové příjmy</t>
  </si>
  <si>
    <t>Aktivní krát. operace řízení likvidity - příjmy</t>
  </si>
  <si>
    <t>Aktivní krát. operace řízení likvidity - výdaje</t>
  </si>
  <si>
    <t xml:space="preserve">Daně z příjmů fyzických osob </t>
  </si>
  <si>
    <t>411X</t>
  </si>
  <si>
    <t>421X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</si>
  <si>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</si>
  <si>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</si>
  <si>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</si>
  <si>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</si>
  <si>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</si>
  <si>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</si>
  <si>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</si>
  <si>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prostř.</t>
  </si>
  <si>
    <t>8XX7</t>
  </si>
  <si>
    <t>8XX8</t>
  </si>
  <si>
    <t>Nerealizované kurzové rozdíly</t>
  </si>
  <si>
    <t>Přijaté vratky transf.a ost.příjmy z FV předch.let</t>
  </si>
  <si>
    <t>Příjmy z prodeje krátk.a drob.dlouhodobého majetku</t>
  </si>
  <si>
    <t>Zrušené daně ze zboží a služeb - obec</t>
  </si>
  <si>
    <t>Příjmy z prodeje dlouhodob.maj.(kromě drobného)</t>
  </si>
  <si>
    <t>Převody z vlast.fondů hosp.(podnikatelské) činnosti</t>
  </si>
  <si>
    <t>416X</t>
  </si>
  <si>
    <t>Neinvest. přijaté transfery od veř.rozp.ústř.úrovně</t>
  </si>
  <si>
    <t>Neinvest. přijaté transfery od obcí - RS</t>
  </si>
  <si>
    <t>Ostatní neinv.přijaté transfery od rozp. územní úrovně</t>
  </si>
  <si>
    <t>Neivest. přijaté transfery ze zahraničí</t>
  </si>
  <si>
    <t>Neinv.prijaté transfery ze stát. finančních aktiv</t>
  </si>
  <si>
    <t>Inv.přijaté transfery od veř.rozp.ústř.úrovně</t>
  </si>
  <si>
    <t>Inv. přijaté transfery od obcí - SR</t>
  </si>
  <si>
    <t>Ostatní inv.přijaté transfery od rozp.územní úrovně</t>
  </si>
  <si>
    <t>Inv. přijaté transfery ze zahraničí</t>
  </si>
  <si>
    <t>Inv. přijaté transfery ze státních finančních aktiv</t>
  </si>
  <si>
    <t>PŘIJATÉ TRANSFERY (součet za třídu 4)</t>
  </si>
  <si>
    <t>Bilance schválených rozpočtů MČ na rok 2008</t>
  </si>
  <si>
    <t>Příloha č. 2 k usnesení ZHMP č. 17/2 ze dne 29. 5.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</si>
</sst>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i/>
      <sz val="9"/>
      <name val="Times New Roman CE"/>
      <family val="1"/>
    </font>
    <font>
      <i/>
      <u val="single"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1" applyBorder="0">
      <alignment horizontal="right"/>
      <protection locked="0"/>
    </xf>
    <xf numFmtId="4" fontId="3" fillId="0" borderId="2" applyFill="0" applyBorder="0" applyProtection="0">
      <alignment horizontal="right"/>
    </xf>
    <xf numFmtId="4" fontId="1" fillId="0" borderId="1" applyBorder="0">
      <alignment horizontal="right"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/>
      <protection locked="0"/>
    </xf>
    <xf numFmtId="4" fontId="1" fillId="2" borderId="7" xfId="0" applyNumberFormat="1" applyFont="1" applyFill="1" applyBorder="1" applyAlignment="1" applyProtection="1">
      <alignment/>
      <protection locked="0"/>
    </xf>
    <xf numFmtId="4" fontId="1" fillId="2" borderId="8" xfId="0" applyNumberFormat="1" applyFont="1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20" applyFont="1" applyBorder="1">
      <alignment horizontal="right"/>
      <protection/>
    </xf>
    <xf numFmtId="4" fontId="1" fillId="0" borderId="11" xfId="20" applyFont="1" applyBorder="1">
      <alignment horizontal="right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/>
      <protection locked="0"/>
    </xf>
    <xf numFmtId="4" fontId="1" fillId="0" borderId="7" xfId="20" applyFont="1" applyBorder="1">
      <alignment horizontal="right"/>
      <protection/>
    </xf>
    <xf numFmtId="4" fontId="1" fillId="0" borderId="7" xfId="20" applyFont="1" applyFill="1" applyBorder="1">
      <alignment horizontal="right"/>
      <protection/>
    </xf>
    <xf numFmtId="4" fontId="1" fillId="0" borderId="12" xfId="20" applyFont="1" applyBorder="1">
      <alignment horizontal="right"/>
      <protection/>
    </xf>
    <xf numFmtId="4" fontId="1" fillId="0" borderId="8" xfId="20" applyFont="1" applyFill="1" applyBorder="1">
      <alignment horizontal="right"/>
      <protection/>
    </xf>
    <xf numFmtId="0" fontId="1" fillId="0" borderId="9" xfId="0" applyFont="1" applyBorder="1" applyAlignment="1" applyProtection="1">
      <alignment horizontal="left"/>
      <protection locked="0"/>
    </xf>
    <xf numFmtId="4" fontId="1" fillId="0" borderId="6" xfId="20" applyFont="1" applyBorder="1">
      <alignment horizontal="right"/>
      <protection/>
    </xf>
    <xf numFmtId="4" fontId="1" fillId="0" borderId="13" xfId="20" applyFont="1" applyBorder="1">
      <alignment horizontal="right"/>
      <protection/>
    </xf>
    <xf numFmtId="4" fontId="1" fillId="0" borderId="8" xfId="20" applyFont="1" applyBorder="1">
      <alignment horizontal="right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/>
      <protection locked="0"/>
    </xf>
    <xf numFmtId="4" fontId="3" fillId="2" borderId="10" xfId="20" applyFont="1" applyFill="1" applyBorder="1">
      <alignment horizontal="right"/>
      <protection/>
    </xf>
    <xf numFmtId="4" fontId="3" fillId="2" borderId="7" xfId="19" applyFont="1" applyFill="1" applyBorder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4" fontId="3" fillId="0" borderId="8" xfId="19" applyFont="1" applyBorder="1" applyProtection="1">
      <alignment horizontal="right"/>
      <protection locked="0"/>
    </xf>
    <xf numFmtId="4" fontId="3" fillId="0" borderId="13" xfId="19" applyFont="1" applyBorder="1" applyProtection="1">
      <alignment horizontal="right"/>
      <protection locked="0"/>
    </xf>
    <xf numFmtId="4" fontId="1" fillId="0" borderId="7" xfId="18" applyFont="1" applyBorder="1" applyProtection="1">
      <alignment horizontal="righ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4" fontId="3" fillId="2" borderId="7" xfId="20" applyFont="1" applyFill="1" applyBorder="1">
      <alignment horizontal="right"/>
      <protection/>
    </xf>
    <xf numFmtId="4" fontId="3" fillId="2" borderId="14" xfId="19" applyFont="1" applyFill="1" applyBorder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4" fontId="3" fillId="2" borderId="12" xfId="20" applyFont="1" applyFill="1" applyBorder="1">
      <alignment horizontal="right"/>
      <protection/>
    </xf>
    <xf numFmtId="4" fontId="3" fillId="2" borderId="8" xfId="19" applyFont="1" applyFill="1" applyBorder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/>
      <protection locked="0"/>
    </xf>
    <xf numFmtId="4" fontId="3" fillId="3" borderId="7" xfId="19" applyFont="1" applyFill="1" applyBorder="1" applyProtection="1">
      <alignment horizontal="right"/>
      <protection locked="0"/>
    </xf>
    <xf numFmtId="0" fontId="3" fillId="3" borderId="0" xfId="0" applyFont="1" applyFill="1" applyAlignment="1" applyProtection="1">
      <alignment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/>
      <protection locked="0"/>
    </xf>
    <xf numFmtId="4" fontId="1" fillId="0" borderId="15" xfId="20" applyFont="1" applyBorder="1">
      <alignment horizontal="right"/>
      <protection/>
    </xf>
    <xf numFmtId="4" fontId="1" fillId="0" borderId="14" xfId="20" applyFont="1" applyBorder="1">
      <alignment horizontal="right"/>
      <protection/>
    </xf>
    <xf numFmtId="4" fontId="1" fillId="0" borderId="8" xfId="0" applyNumberFormat="1" applyFont="1" applyBorder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4" fontId="3" fillId="2" borderId="7" xfId="19" applyFont="1" applyFill="1" applyBorder="1" applyProtection="1">
      <alignment horizontal="right"/>
      <protection locked="0"/>
    </xf>
    <xf numFmtId="4" fontId="3" fillId="2" borderId="15" xfId="20" applyFont="1" applyFill="1" applyBorder="1">
      <alignment horizontal="right"/>
      <protection/>
    </xf>
    <xf numFmtId="4" fontId="3" fillId="2" borderId="14" xfId="19" applyFont="1" applyFill="1" applyBorder="1" applyProtection="1">
      <alignment horizontal="right"/>
      <protection locked="0"/>
    </xf>
    <xf numFmtId="4" fontId="3" fillId="3" borderId="7" xfId="20" applyFont="1" applyFill="1" applyBorder="1">
      <alignment horizontal="right"/>
      <protection/>
    </xf>
    <xf numFmtId="4" fontId="3" fillId="3" borderId="8" xfId="19" applyFont="1" applyFill="1" applyBorder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4" fontId="6" fillId="0" borderId="10" xfId="20" applyFont="1" applyBorder="1">
      <alignment horizontal="right"/>
      <protection/>
    </xf>
    <xf numFmtId="0" fontId="6" fillId="0" borderId="0" xfId="0" applyFont="1" applyFill="1" applyAlignment="1" applyProtection="1">
      <alignment/>
      <protection locked="0"/>
    </xf>
    <xf numFmtId="4" fontId="6" fillId="0" borderId="10" xfId="20" applyFont="1" applyFill="1" applyBorder="1">
      <alignment horizontal="right"/>
      <protection/>
    </xf>
    <xf numFmtId="4" fontId="1" fillId="0" borderId="10" xfId="20" applyFont="1" applyFill="1" applyBorder="1">
      <alignment horizontal="right"/>
      <protection/>
    </xf>
    <xf numFmtId="0" fontId="7" fillId="0" borderId="0" xfId="0" applyFont="1" applyAlignment="1" applyProtection="1">
      <alignment horizontal="left"/>
      <protection locked="0"/>
    </xf>
  </cellXfs>
  <cellStyles count="9">
    <cellStyle name="Normal" xfId="0"/>
    <cellStyle name="Currency [0]" xfId="15"/>
    <cellStyle name="Comma" xfId="16"/>
    <cellStyle name="Comma [0]" xfId="17"/>
    <cellStyle name="částky" xfId="18"/>
    <cellStyle name="částky_tlustě" xfId="19"/>
    <cellStyle name="částky_zamčené" xfId="20"/>
    <cellStyle name="Currenc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C1"/>
    </sheetView>
  </sheetViews>
  <sheetFormatPr defaultColWidth="9.125" defaultRowHeight="12.75"/>
  <cols>
    <col min="1" max="1" width="6.625" style="1" customWidth="1"/>
    <col min="2" max="2" width="38.625" style="2" customWidth="1"/>
    <col min="3" max="3" width="13.375" style="3" customWidth="1"/>
    <col min="4" max="4" width="9.75390625" style="18" customWidth="1"/>
    <col min="5" max="5" width="9.25390625" style="2" customWidth="1"/>
    <col min="6" max="6" width="9.00390625" style="2" customWidth="1"/>
    <col min="7" max="7" width="9.25390625" style="2" customWidth="1"/>
    <col min="8" max="8" width="8.75390625" style="2" customWidth="1"/>
    <col min="9" max="9" width="10.00390625" style="2" customWidth="1"/>
    <col min="10" max="10" width="8.75390625" style="2" customWidth="1"/>
    <col min="11" max="11" width="9.125" style="2" customWidth="1"/>
    <col min="12" max="12" width="8.75390625" style="2" customWidth="1"/>
    <col min="13" max="13" width="9.75390625" style="2" customWidth="1"/>
    <col min="14" max="14" width="9.625" style="2" customWidth="1"/>
    <col min="15" max="15" width="9.375" style="2" customWidth="1"/>
    <col min="16" max="18" width="8.75390625" style="2" customWidth="1"/>
    <col min="19" max="19" width="8.625" style="2" customWidth="1"/>
    <col min="20" max="20" width="8.75390625" style="2" customWidth="1"/>
    <col min="21" max="21" width="8.875" style="2" customWidth="1"/>
    <col min="22" max="22" width="8.25390625" style="2" customWidth="1"/>
    <col min="23" max="23" width="8.75390625" style="2" customWidth="1"/>
    <col min="24" max="24" width="8.125" style="2" customWidth="1"/>
    <col min="25" max="25" width="8.25390625" style="2" customWidth="1"/>
    <col min="26" max="26" width="8.625" style="2" customWidth="1"/>
    <col min="27" max="27" width="7.25390625" style="2" customWidth="1"/>
    <col min="28" max="28" width="9.625" style="2" customWidth="1"/>
    <col min="29" max="29" width="7.875" style="2" customWidth="1"/>
    <col min="30" max="30" width="8.25390625" style="2" customWidth="1"/>
    <col min="31" max="31" width="8.75390625" style="2" customWidth="1"/>
    <col min="32" max="32" width="11.125" style="2" customWidth="1"/>
    <col min="33" max="33" width="10.375" style="2" customWidth="1"/>
    <col min="34" max="34" width="7.625" style="2" customWidth="1"/>
    <col min="35" max="35" width="8.875" style="2" customWidth="1"/>
    <col min="36" max="36" width="7.875" style="2" customWidth="1"/>
    <col min="37" max="38" width="8.375" style="2" customWidth="1"/>
    <col min="39" max="39" width="8.25390625" style="2" customWidth="1"/>
    <col min="40" max="40" width="8.75390625" style="2" customWidth="1"/>
    <col min="41" max="41" width="8.375" style="2" customWidth="1"/>
    <col min="42" max="42" width="7.75390625" style="2" customWidth="1"/>
    <col min="43" max="43" width="8.00390625" style="2" customWidth="1"/>
    <col min="44" max="45" width="8.125" style="2" customWidth="1"/>
    <col min="46" max="46" width="7.375" style="2" customWidth="1"/>
    <col min="47" max="47" width="8.125" style="2" customWidth="1"/>
    <col min="48" max="48" width="10.375" style="2" customWidth="1"/>
    <col min="49" max="49" width="8.00390625" style="2" customWidth="1"/>
    <col min="50" max="50" width="8.125" style="2" customWidth="1"/>
    <col min="51" max="52" width="7.625" style="2" customWidth="1"/>
    <col min="53" max="53" width="8.75390625" style="2" customWidth="1"/>
    <col min="54" max="54" width="9.375" style="2" customWidth="1"/>
    <col min="55" max="55" width="7.75390625" style="2" customWidth="1"/>
    <col min="56" max="56" width="7.625" style="2" customWidth="1"/>
    <col min="57" max="57" width="9.125" style="2" customWidth="1"/>
    <col min="58" max="58" width="7.75390625" style="2" customWidth="1"/>
    <col min="59" max="59" width="7.875" style="2" customWidth="1"/>
    <col min="60" max="60" width="8.125" style="2" customWidth="1"/>
    <col min="61" max="16384" width="11.75390625" style="4" customWidth="1"/>
  </cols>
  <sheetData>
    <row r="1" spans="1:4" ht="12.75" customHeight="1">
      <c r="A1" s="77" t="s">
        <v>157</v>
      </c>
      <c r="B1" s="77"/>
      <c r="C1" s="77"/>
      <c r="D1" s="3"/>
    </row>
    <row r="2" spans="2:4" ht="12">
      <c r="B2" s="70"/>
      <c r="D2" s="3"/>
    </row>
    <row r="3" spans="1:4" ht="15.75">
      <c r="A3" s="5" t="s">
        <v>156</v>
      </c>
      <c r="B3"/>
      <c r="D3" s="3"/>
    </row>
    <row r="4" spans="2:4" ht="12.75" customHeight="1">
      <c r="B4" s="6"/>
      <c r="D4" s="3"/>
    </row>
    <row r="5" spans="1:60" ht="12.75">
      <c r="A5" s="7" t="s">
        <v>0</v>
      </c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19</v>
      </c>
      <c r="U5" s="8" t="s">
        <v>20</v>
      </c>
      <c r="V5" s="8" t="s">
        <v>21</v>
      </c>
      <c r="W5" s="8" t="s">
        <v>22</v>
      </c>
      <c r="X5" s="8" t="s">
        <v>23</v>
      </c>
      <c r="Y5" s="8" t="s">
        <v>24</v>
      </c>
      <c r="Z5" s="8" t="s">
        <v>25</v>
      </c>
      <c r="AA5" s="8" t="s">
        <v>26</v>
      </c>
      <c r="AB5" s="8" t="s">
        <v>27</v>
      </c>
      <c r="AC5" s="8" t="s">
        <v>28</v>
      </c>
      <c r="AD5" s="8" t="s">
        <v>29</v>
      </c>
      <c r="AE5" s="8" t="s">
        <v>30</v>
      </c>
      <c r="AF5" s="8" t="s">
        <v>31</v>
      </c>
      <c r="AG5" s="8" t="s">
        <v>32</v>
      </c>
      <c r="AH5" s="8" t="s">
        <v>33</v>
      </c>
      <c r="AI5" s="8" t="s">
        <v>34</v>
      </c>
      <c r="AJ5" s="8" t="s">
        <v>35</v>
      </c>
      <c r="AK5" s="8" t="s">
        <v>36</v>
      </c>
      <c r="AL5" s="8" t="s">
        <v>37</v>
      </c>
      <c r="AM5" s="8" t="s">
        <v>38</v>
      </c>
      <c r="AN5" s="8" t="s">
        <v>39</v>
      </c>
      <c r="AO5" s="8" t="s">
        <v>40</v>
      </c>
      <c r="AP5" s="8" t="s">
        <v>41</v>
      </c>
      <c r="AQ5" s="8" t="s">
        <v>42</v>
      </c>
      <c r="AR5" s="8" t="s">
        <v>43</v>
      </c>
      <c r="AS5" s="8" t="s">
        <v>44</v>
      </c>
      <c r="AT5" s="8" t="s">
        <v>45</v>
      </c>
      <c r="AU5" s="8" t="s">
        <v>46</v>
      </c>
      <c r="AV5" s="8" t="s">
        <v>47</v>
      </c>
      <c r="AW5" s="8" t="s">
        <v>48</v>
      </c>
      <c r="AX5" s="8" t="s">
        <v>49</v>
      </c>
      <c r="AY5" s="8" t="s">
        <v>50</v>
      </c>
      <c r="AZ5" s="8" t="s">
        <v>51</v>
      </c>
      <c r="BA5" s="8" t="s">
        <v>52</v>
      </c>
      <c r="BB5" s="8" t="s">
        <v>53</v>
      </c>
      <c r="BC5" s="8" t="s">
        <v>54</v>
      </c>
      <c r="BD5" s="8" t="s">
        <v>55</v>
      </c>
      <c r="BE5" s="8" t="s">
        <v>56</v>
      </c>
      <c r="BF5" s="8" t="s">
        <v>57</v>
      </c>
      <c r="BG5" s="8" t="s">
        <v>58</v>
      </c>
      <c r="BH5" s="8" t="s">
        <v>59</v>
      </c>
    </row>
    <row r="6" spans="1:60" ht="12.75" thickBot="1">
      <c r="A6" s="10"/>
      <c r="B6" s="11" t="s">
        <v>60</v>
      </c>
      <c r="C6" s="12" t="s">
        <v>61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3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12">
        <v>29</v>
      </c>
      <c r="AG6" s="12">
        <v>30</v>
      </c>
      <c r="AH6" s="12">
        <v>31</v>
      </c>
      <c r="AI6" s="12">
        <v>32</v>
      </c>
      <c r="AJ6" s="12">
        <v>33</v>
      </c>
      <c r="AK6" s="12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12">
        <v>40</v>
      </c>
      <c r="AR6" s="12">
        <v>41</v>
      </c>
      <c r="AS6" s="12">
        <v>42</v>
      </c>
      <c r="AT6" s="12">
        <v>43</v>
      </c>
      <c r="AU6" s="12">
        <v>44</v>
      </c>
      <c r="AV6" s="12">
        <v>45</v>
      </c>
      <c r="AW6" s="12">
        <v>46</v>
      </c>
      <c r="AX6" s="12">
        <v>47</v>
      </c>
      <c r="AY6" s="12">
        <v>48</v>
      </c>
      <c r="AZ6" s="12">
        <v>49</v>
      </c>
      <c r="BA6" s="12">
        <v>50</v>
      </c>
      <c r="BB6" s="12">
        <v>51</v>
      </c>
      <c r="BC6" s="12">
        <v>52</v>
      </c>
      <c r="BD6" s="12">
        <v>53</v>
      </c>
      <c r="BE6" s="12">
        <v>54</v>
      </c>
      <c r="BF6" s="12">
        <v>55</v>
      </c>
      <c r="BG6" s="12">
        <v>56</v>
      </c>
      <c r="BH6" s="12">
        <v>57</v>
      </c>
    </row>
    <row r="7" spans="1:60" ht="12.75" thickBot="1">
      <c r="A7" s="14"/>
      <c r="B7" s="15" t="s">
        <v>62</v>
      </c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60" ht="12">
      <c r="A8" s="18" t="s">
        <v>63</v>
      </c>
      <c r="B8" s="19" t="s">
        <v>125</v>
      </c>
      <c r="C8" s="20">
        <f aca="true" t="shared" si="0" ref="C8:C18">SUM(D8:BH8)</f>
        <v>0</v>
      </c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ht="12">
      <c r="A9" s="22" t="s">
        <v>64</v>
      </c>
      <c r="B9" s="19" t="s">
        <v>65</v>
      </c>
      <c r="C9" s="20">
        <f t="shared" si="0"/>
        <v>0</v>
      </c>
      <c r="D9" s="20"/>
      <c r="E9" s="20"/>
      <c r="F9" s="20"/>
      <c r="G9" s="20"/>
      <c r="H9" s="20"/>
      <c r="I9" s="20"/>
      <c r="J9" s="2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ht="12">
      <c r="A10" s="22">
        <v>1211</v>
      </c>
      <c r="B10" s="19" t="s">
        <v>66</v>
      </c>
      <c r="C10" s="20">
        <f t="shared" si="0"/>
        <v>0</v>
      </c>
      <c r="D10" s="20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ht="12">
      <c r="A11" s="22">
        <v>1219</v>
      </c>
      <c r="B11" s="19" t="s">
        <v>141</v>
      </c>
      <c r="C11" s="20">
        <f t="shared" si="0"/>
        <v>0</v>
      </c>
      <c r="D11" s="20"/>
      <c r="E11" s="20"/>
      <c r="F11" s="20"/>
      <c r="G11" s="20"/>
      <c r="H11" s="20"/>
      <c r="I11" s="20"/>
      <c r="J11" s="2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ht="12">
      <c r="A12" s="22" t="s">
        <v>67</v>
      </c>
      <c r="B12" s="19" t="s">
        <v>112</v>
      </c>
      <c r="C12" s="20">
        <f t="shared" si="0"/>
        <v>110</v>
      </c>
      <c r="D12" s="20">
        <v>4</v>
      </c>
      <c r="E12" s="20"/>
      <c r="F12" s="20"/>
      <c r="G12" s="20"/>
      <c r="H12" s="20">
        <v>5</v>
      </c>
      <c r="I12" s="20"/>
      <c r="J12" s="21">
        <v>7</v>
      </c>
      <c r="K12" s="20"/>
      <c r="L12" s="20"/>
      <c r="M12" s="20"/>
      <c r="N12" s="20"/>
      <c r="O12" s="20"/>
      <c r="P12" s="20">
        <v>42</v>
      </c>
      <c r="Q12" s="20">
        <v>3</v>
      </c>
      <c r="R12" s="20">
        <v>10</v>
      </c>
      <c r="S12" s="20"/>
      <c r="T12" s="20">
        <v>2</v>
      </c>
      <c r="U12" s="20">
        <v>2</v>
      </c>
      <c r="V12" s="20">
        <v>5</v>
      </c>
      <c r="W12" s="20">
        <v>5</v>
      </c>
      <c r="X12" s="20"/>
      <c r="Y12" s="20">
        <v>10</v>
      </c>
      <c r="Z12" s="20"/>
      <c r="AA12" s="20"/>
      <c r="AB12" s="20"/>
      <c r="AC12" s="20"/>
      <c r="AD12" s="20">
        <v>3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>
        <v>2</v>
      </c>
      <c r="AP12" s="20"/>
      <c r="AQ12" s="20"/>
      <c r="AR12" s="20"/>
      <c r="AS12" s="20"/>
      <c r="AT12" s="20"/>
      <c r="AU12" s="20"/>
      <c r="AV12" s="20"/>
      <c r="AW12" s="20">
        <v>8</v>
      </c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>
        <v>2</v>
      </c>
    </row>
    <row r="13" spans="1:60" ht="12">
      <c r="A13" s="22" t="s">
        <v>68</v>
      </c>
      <c r="B13" s="19" t="s">
        <v>113</v>
      </c>
      <c r="C13" s="20">
        <f t="shared" si="0"/>
        <v>447731.6</v>
      </c>
      <c r="D13" s="20">
        <v>115100</v>
      </c>
      <c r="E13" s="20">
        <v>23150</v>
      </c>
      <c r="F13" s="20">
        <v>27300</v>
      </c>
      <c r="G13" s="20">
        <v>46420</v>
      </c>
      <c r="H13" s="20">
        <v>26255</v>
      </c>
      <c r="I13" s="20">
        <v>25500</v>
      </c>
      <c r="J13" s="21">
        <v>24350</v>
      </c>
      <c r="K13" s="20">
        <v>31150</v>
      </c>
      <c r="L13" s="20">
        <v>17600</v>
      </c>
      <c r="M13" s="20">
        <v>29150</v>
      </c>
      <c r="N13" s="20">
        <v>13442</v>
      </c>
      <c r="O13" s="20">
        <v>9051</v>
      </c>
      <c r="P13" s="20">
        <v>10010</v>
      </c>
      <c r="Q13" s="20">
        <v>7390</v>
      </c>
      <c r="R13" s="20">
        <v>7970</v>
      </c>
      <c r="S13" s="20">
        <v>2711</v>
      </c>
      <c r="T13" s="20">
        <v>4461</v>
      </c>
      <c r="U13" s="20">
        <v>2744</v>
      </c>
      <c r="V13" s="20">
        <v>1060</v>
      </c>
      <c r="W13" s="20">
        <v>2885</v>
      </c>
      <c r="X13" s="20">
        <v>1340</v>
      </c>
      <c r="Y13" s="20">
        <v>1535</v>
      </c>
      <c r="Z13" s="20">
        <v>220</v>
      </c>
      <c r="AA13" s="20">
        <v>171</v>
      </c>
      <c r="AB13" s="20">
        <v>90</v>
      </c>
      <c r="AC13" s="20">
        <v>1925.6</v>
      </c>
      <c r="AD13" s="20">
        <v>643</v>
      </c>
      <c r="AE13" s="20">
        <v>500</v>
      </c>
      <c r="AF13" s="20">
        <v>470</v>
      </c>
      <c r="AG13" s="20">
        <v>542.7</v>
      </c>
      <c r="AH13" s="20">
        <v>403</v>
      </c>
      <c r="AI13" s="20">
        <v>415</v>
      </c>
      <c r="AJ13" s="20">
        <v>91</v>
      </c>
      <c r="AK13" s="20">
        <v>320</v>
      </c>
      <c r="AL13" s="20">
        <v>40</v>
      </c>
      <c r="AM13" s="20">
        <v>649.3</v>
      </c>
      <c r="AN13" s="20">
        <v>895</v>
      </c>
      <c r="AO13" s="20">
        <v>1543</v>
      </c>
      <c r="AP13" s="20">
        <v>107</v>
      </c>
      <c r="AQ13" s="20">
        <v>75</v>
      </c>
      <c r="AR13" s="20">
        <v>160</v>
      </c>
      <c r="AS13" s="20">
        <v>120</v>
      </c>
      <c r="AT13" s="20">
        <v>109</v>
      </c>
      <c r="AU13" s="20">
        <v>330</v>
      </c>
      <c r="AV13" s="20">
        <v>84</v>
      </c>
      <c r="AW13" s="20">
        <v>888</v>
      </c>
      <c r="AX13" s="20">
        <v>238</v>
      </c>
      <c r="AY13" s="20">
        <v>587</v>
      </c>
      <c r="AZ13" s="20">
        <v>780</v>
      </c>
      <c r="BA13" s="20">
        <v>241</v>
      </c>
      <c r="BB13" s="20">
        <v>106</v>
      </c>
      <c r="BC13" s="20">
        <v>416</v>
      </c>
      <c r="BD13" s="20">
        <v>93</v>
      </c>
      <c r="BE13" s="20">
        <v>375</v>
      </c>
      <c r="BF13" s="20">
        <v>560</v>
      </c>
      <c r="BG13" s="20">
        <v>1375</v>
      </c>
      <c r="BH13" s="20">
        <v>1595</v>
      </c>
    </row>
    <row r="14" spans="1:60" ht="12">
      <c r="A14" s="22" t="s">
        <v>114</v>
      </c>
      <c r="B14" s="19" t="s">
        <v>115</v>
      </c>
      <c r="C14" s="20">
        <f t="shared" si="0"/>
        <v>95123</v>
      </c>
      <c r="D14" s="20">
        <v>5500</v>
      </c>
      <c r="E14" s="20">
        <v>11500</v>
      </c>
      <c r="F14" s="20">
        <v>8100</v>
      </c>
      <c r="G14" s="20">
        <v>11300</v>
      </c>
      <c r="H14" s="20">
        <v>9020</v>
      </c>
      <c r="I14" s="20">
        <v>5000</v>
      </c>
      <c r="J14" s="21">
        <v>6000</v>
      </c>
      <c r="K14" s="20">
        <v>10000</v>
      </c>
      <c r="L14" s="20">
        <v>1400</v>
      </c>
      <c r="M14" s="20">
        <v>9100</v>
      </c>
      <c r="N14" s="20">
        <v>6000</v>
      </c>
      <c r="O14" s="20">
        <v>1200</v>
      </c>
      <c r="P14" s="20">
        <v>2400</v>
      </c>
      <c r="Q14" s="20">
        <v>2730</v>
      </c>
      <c r="R14" s="20"/>
      <c r="S14" s="20"/>
      <c r="T14" s="20"/>
      <c r="U14" s="20">
        <v>700</v>
      </c>
      <c r="V14" s="20">
        <v>20</v>
      </c>
      <c r="W14" s="20">
        <v>850</v>
      </c>
      <c r="X14" s="20"/>
      <c r="Y14" s="20">
        <v>800</v>
      </c>
      <c r="Z14" s="20">
        <v>30</v>
      </c>
      <c r="AA14" s="20">
        <v>2</v>
      </c>
      <c r="AB14" s="20">
        <v>70</v>
      </c>
      <c r="AC14" s="20">
        <v>250</v>
      </c>
      <c r="AD14" s="20">
        <v>200</v>
      </c>
      <c r="AE14" s="20">
        <v>80</v>
      </c>
      <c r="AF14" s="20">
        <v>100</v>
      </c>
      <c r="AG14" s="20">
        <v>40</v>
      </c>
      <c r="AH14" s="20">
        <v>160</v>
      </c>
      <c r="AI14" s="20">
        <v>26</v>
      </c>
      <c r="AJ14" s="20"/>
      <c r="AK14" s="20">
        <v>30</v>
      </c>
      <c r="AL14" s="20">
        <v>7</v>
      </c>
      <c r="AM14" s="20"/>
      <c r="AN14" s="20">
        <v>390</v>
      </c>
      <c r="AO14" s="20">
        <v>800</v>
      </c>
      <c r="AP14" s="20">
        <v>40</v>
      </c>
      <c r="AQ14" s="20"/>
      <c r="AR14" s="20">
        <v>60</v>
      </c>
      <c r="AS14" s="20">
        <v>10</v>
      </c>
      <c r="AT14" s="20">
        <v>8</v>
      </c>
      <c r="AU14" s="20">
        <v>15</v>
      </c>
      <c r="AV14" s="20"/>
      <c r="AW14" s="20">
        <v>140</v>
      </c>
      <c r="AX14" s="20">
        <v>55</v>
      </c>
      <c r="AY14" s="20">
        <v>70</v>
      </c>
      <c r="AZ14" s="20"/>
      <c r="BA14" s="20">
        <v>100</v>
      </c>
      <c r="BB14" s="20">
        <v>25</v>
      </c>
      <c r="BC14" s="20"/>
      <c r="BD14" s="20"/>
      <c r="BE14" s="20"/>
      <c r="BF14" s="20">
        <v>70</v>
      </c>
      <c r="BG14" s="20"/>
      <c r="BH14" s="20">
        <v>725</v>
      </c>
    </row>
    <row r="15" spans="1:60" ht="12">
      <c r="A15" s="22" t="s">
        <v>116</v>
      </c>
      <c r="B15" s="19" t="s">
        <v>117</v>
      </c>
      <c r="C15" s="20">
        <f t="shared" si="0"/>
        <v>299039.89999999997</v>
      </c>
      <c r="D15" s="20">
        <v>22000</v>
      </c>
      <c r="E15" s="20">
        <v>20000</v>
      </c>
      <c r="F15" s="20">
        <v>21000</v>
      </c>
      <c r="G15" s="20">
        <v>31720</v>
      </c>
      <c r="H15" s="20">
        <v>25000</v>
      </c>
      <c r="I15" s="20">
        <v>19000</v>
      </c>
      <c r="J15" s="21">
        <v>17000</v>
      </c>
      <c r="K15" s="20">
        <v>26740</v>
      </c>
      <c r="L15" s="20">
        <v>10245</v>
      </c>
      <c r="M15" s="20">
        <v>23000</v>
      </c>
      <c r="N15" s="20">
        <v>15000</v>
      </c>
      <c r="O15" s="20">
        <v>9030</v>
      </c>
      <c r="P15" s="20">
        <v>11000</v>
      </c>
      <c r="Q15" s="20">
        <v>8340.5</v>
      </c>
      <c r="R15" s="20">
        <v>8500</v>
      </c>
      <c r="S15" s="20">
        <v>3700</v>
      </c>
      <c r="T15" s="20">
        <v>4450</v>
      </c>
      <c r="U15" s="20">
        <v>2602</v>
      </c>
      <c r="V15" s="20">
        <v>2200</v>
      </c>
      <c r="W15" s="20">
        <v>3200</v>
      </c>
      <c r="X15" s="20">
        <v>2300</v>
      </c>
      <c r="Y15" s="20">
        <v>2545.8</v>
      </c>
      <c r="Z15" s="20">
        <v>100</v>
      </c>
      <c r="AA15" s="20">
        <v>4</v>
      </c>
      <c r="AB15" s="20">
        <v>55</v>
      </c>
      <c r="AC15" s="20">
        <v>1200</v>
      </c>
      <c r="AD15" s="20">
        <v>500</v>
      </c>
      <c r="AE15" s="20">
        <v>240</v>
      </c>
      <c r="AF15" s="20">
        <v>420</v>
      </c>
      <c r="AG15" s="20">
        <v>300</v>
      </c>
      <c r="AH15" s="20">
        <v>250</v>
      </c>
      <c r="AI15" s="20">
        <v>350</v>
      </c>
      <c r="AJ15" s="20">
        <v>30.6</v>
      </c>
      <c r="AK15" s="20">
        <v>110</v>
      </c>
      <c r="AL15" s="20">
        <v>22</v>
      </c>
      <c r="AM15" s="20">
        <v>15</v>
      </c>
      <c r="AN15" s="20">
        <v>500</v>
      </c>
      <c r="AO15" s="20">
        <v>1956</v>
      </c>
      <c r="AP15" s="20">
        <v>100</v>
      </c>
      <c r="AQ15" s="20">
        <v>68</v>
      </c>
      <c r="AR15" s="20">
        <v>70</v>
      </c>
      <c r="AS15" s="20">
        <v>60</v>
      </c>
      <c r="AT15" s="20">
        <v>20</v>
      </c>
      <c r="AU15" s="20">
        <v>230</v>
      </c>
      <c r="AV15" s="20">
        <v>7</v>
      </c>
      <c r="AW15" s="20">
        <v>436</v>
      </c>
      <c r="AX15" s="20">
        <v>190</v>
      </c>
      <c r="AY15" s="20">
        <v>50</v>
      </c>
      <c r="AZ15" s="20">
        <v>195</v>
      </c>
      <c r="BA15" s="20">
        <v>100</v>
      </c>
      <c r="BB15" s="20">
        <v>270</v>
      </c>
      <c r="BC15" s="20">
        <v>150</v>
      </c>
      <c r="BD15" s="20">
        <v>78</v>
      </c>
      <c r="BE15" s="20">
        <v>60</v>
      </c>
      <c r="BF15" s="20">
        <v>300</v>
      </c>
      <c r="BG15" s="20">
        <v>1000</v>
      </c>
      <c r="BH15" s="20">
        <v>1030</v>
      </c>
    </row>
    <row r="16" spans="1:60" ht="12">
      <c r="A16" s="22" t="s">
        <v>69</v>
      </c>
      <c r="B16" s="19" t="s">
        <v>70</v>
      </c>
      <c r="C16" s="20">
        <f t="shared" si="0"/>
        <v>394740</v>
      </c>
      <c r="D16" s="20">
        <v>17700</v>
      </c>
      <c r="E16" s="20">
        <v>12200</v>
      </c>
      <c r="F16" s="20">
        <v>17800</v>
      </c>
      <c r="G16" s="20">
        <v>38000</v>
      </c>
      <c r="H16" s="20">
        <v>28000</v>
      </c>
      <c r="I16" s="20">
        <v>26500</v>
      </c>
      <c r="J16" s="21">
        <v>8600</v>
      </c>
      <c r="K16" s="20">
        <v>26000</v>
      </c>
      <c r="L16" s="20">
        <v>21000</v>
      </c>
      <c r="M16" s="20">
        <v>34000</v>
      </c>
      <c r="N16" s="20">
        <v>15900</v>
      </c>
      <c r="O16" s="20">
        <v>13000</v>
      </c>
      <c r="P16" s="20">
        <v>16500</v>
      </c>
      <c r="Q16" s="20">
        <v>10000</v>
      </c>
      <c r="R16" s="20">
        <v>12300</v>
      </c>
      <c r="S16" s="20">
        <v>4100</v>
      </c>
      <c r="T16" s="20">
        <v>4400</v>
      </c>
      <c r="U16" s="20">
        <v>8700</v>
      </c>
      <c r="V16" s="20">
        <v>3550</v>
      </c>
      <c r="W16" s="20">
        <v>11100</v>
      </c>
      <c r="X16" s="20">
        <v>2500</v>
      </c>
      <c r="Y16" s="20">
        <v>5300</v>
      </c>
      <c r="Z16" s="20">
        <v>2200</v>
      </c>
      <c r="AA16" s="20">
        <v>300</v>
      </c>
      <c r="AB16" s="20">
        <v>900</v>
      </c>
      <c r="AC16" s="20">
        <v>4950</v>
      </c>
      <c r="AD16" s="20">
        <v>1780</v>
      </c>
      <c r="AE16" s="20">
        <v>2000</v>
      </c>
      <c r="AF16" s="20">
        <v>2750</v>
      </c>
      <c r="AG16" s="20">
        <v>900</v>
      </c>
      <c r="AH16" s="20">
        <v>1100</v>
      </c>
      <c r="AI16" s="20">
        <v>1300</v>
      </c>
      <c r="AJ16" s="20">
        <v>530</v>
      </c>
      <c r="AK16" s="20">
        <v>1000</v>
      </c>
      <c r="AL16" s="20">
        <v>310</v>
      </c>
      <c r="AM16" s="20">
        <v>510</v>
      </c>
      <c r="AN16" s="20">
        <v>3850</v>
      </c>
      <c r="AO16" s="20">
        <v>4200</v>
      </c>
      <c r="AP16" s="20">
        <v>1670</v>
      </c>
      <c r="AQ16" s="20">
        <v>280</v>
      </c>
      <c r="AR16" s="20">
        <v>560</v>
      </c>
      <c r="AS16" s="20">
        <v>1400</v>
      </c>
      <c r="AT16" s="20">
        <v>360</v>
      </c>
      <c r="AU16" s="20">
        <v>1100</v>
      </c>
      <c r="AV16" s="20">
        <v>470</v>
      </c>
      <c r="AW16" s="20">
        <v>2700</v>
      </c>
      <c r="AX16" s="20">
        <v>2100</v>
      </c>
      <c r="AY16" s="20">
        <v>1500</v>
      </c>
      <c r="AZ16" s="20">
        <v>1680</v>
      </c>
      <c r="BA16" s="20">
        <v>850</v>
      </c>
      <c r="BB16" s="20">
        <v>3480</v>
      </c>
      <c r="BC16" s="20">
        <v>540</v>
      </c>
      <c r="BD16" s="20">
        <v>780</v>
      </c>
      <c r="BE16" s="20">
        <v>1210</v>
      </c>
      <c r="BF16" s="20">
        <v>1650</v>
      </c>
      <c r="BG16" s="20">
        <v>3150</v>
      </c>
      <c r="BH16" s="20">
        <v>3530</v>
      </c>
    </row>
    <row r="17" spans="1:60" ht="12.75" thickBot="1">
      <c r="A17" s="22" t="s">
        <v>71</v>
      </c>
      <c r="B17" s="19" t="s">
        <v>72</v>
      </c>
      <c r="C17" s="20">
        <f t="shared" si="0"/>
        <v>0</v>
      </c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ht="15.75" customHeight="1" thickBot="1">
      <c r="A18" s="23"/>
      <c r="B18" s="24" t="s">
        <v>73</v>
      </c>
      <c r="C18" s="27">
        <f t="shared" si="0"/>
        <v>1236744.5000000002</v>
      </c>
      <c r="D18" s="26">
        <f aca="true" t="shared" si="1" ref="D18:AI18">SUM(D8:D17)</f>
        <v>160304</v>
      </c>
      <c r="E18" s="26">
        <f t="shared" si="1"/>
        <v>66850</v>
      </c>
      <c r="F18" s="26">
        <f t="shared" si="1"/>
        <v>74200</v>
      </c>
      <c r="G18" s="26">
        <f t="shared" si="1"/>
        <v>127440</v>
      </c>
      <c r="H18" s="26">
        <f t="shared" si="1"/>
        <v>88280</v>
      </c>
      <c r="I18" s="26">
        <f t="shared" si="1"/>
        <v>76000</v>
      </c>
      <c r="J18" s="28">
        <f t="shared" si="1"/>
        <v>55957</v>
      </c>
      <c r="K18" s="26">
        <f t="shared" si="1"/>
        <v>93890</v>
      </c>
      <c r="L18" s="26">
        <f t="shared" si="1"/>
        <v>50245</v>
      </c>
      <c r="M18" s="26">
        <f t="shared" si="1"/>
        <v>95250</v>
      </c>
      <c r="N18" s="26">
        <f t="shared" si="1"/>
        <v>50342</v>
      </c>
      <c r="O18" s="26">
        <f t="shared" si="1"/>
        <v>32281</v>
      </c>
      <c r="P18" s="26">
        <f t="shared" si="1"/>
        <v>39952</v>
      </c>
      <c r="Q18" s="26">
        <f t="shared" si="1"/>
        <v>28463.5</v>
      </c>
      <c r="R18" s="26">
        <f t="shared" si="1"/>
        <v>28780</v>
      </c>
      <c r="S18" s="26">
        <f t="shared" si="1"/>
        <v>10511</v>
      </c>
      <c r="T18" s="26">
        <f t="shared" si="1"/>
        <v>13313</v>
      </c>
      <c r="U18" s="26">
        <f t="shared" si="1"/>
        <v>14748</v>
      </c>
      <c r="V18" s="26">
        <f t="shared" si="1"/>
        <v>6835</v>
      </c>
      <c r="W18" s="26">
        <f t="shared" si="1"/>
        <v>18040</v>
      </c>
      <c r="X18" s="26">
        <f t="shared" si="1"/>
        <v>6140</v>
      </c>
      <c r="Y18" s="26">
        <f t="shared" si="1"/>
        <v>10190.8</v>
      </c>
      <c r="Z18" s="26">
        <f t="shared" si="1"/>
        <v>2550</v>
      </c>
      <c r="AA18" s="26">
        <f t="shared" si="1"/>
        <v>477</v>
      </c>
      <c r="AB18" s="26">
        <f t="shared" si="1"/>
        <v>1115</v>
      </c>
      <c r="AC18" s="26">
        <f t="shared" si="1"/>
        <v>8325.6</v>
      </c>
      <c r="AD18" s="26">
        <f t="shared" si="1"/>
        <v>3126</v>
      </c>
      <c r="AE18" s="26">
        <f t="shared" si="1"/>
        <v>2820</v>
      </c>
      <c r="AF18" s="26">
        <f t="shared" si="1"/>
        <v>3740</v>
      </c>
      <c r="AG18" s="26">
        <f t="shared" si="1"/>
        <v>1782.7</v>
      </c>
      <c r="AH18" s="26">
        <f t="shared" si="1"/>
        <v>1913</v>
      </c>
      <c r="AI18" s="26">
        <f t="shared" si="1"/>
        <v>2091</v>
      </c>
      <c r="AJ18" s="26">
        <f aca="true" t="shared" si="2" ref="AJ18:BO18">SUM(AJ8:AJ17)</f>
        <v>651.6</v>
      </c>
      <c r="AK18" s="26">
        <f t="shared" si="2"/>
        <v>1460</v>
      </c>
      <c r="AL18" s="26">
        <f t="shared" si="2"/>
        <v>379</v>
      </c>
      <c r="AM18" s="26">
        <f t="shared" si="2"/>
        <v>1174.3</v>
      </c>
      <c r="AN18" s="26">
        <f t="shared" si="2"/>
        <v>5635</v>
      </c>
      <c r="AO18" s="26">
        <f t="shared" si="2"/>
        <v>8501</v>
      </c>
      <c r="AP18" s="26">
        <f t="shared" si="2"/>
        <v>1917</v>
      </c>
      <c r="AQ18" s="26">
        <f t="shared" si="2"/>
        <v>423</v>
      </c>
      <c r="AR18" s="26">
        <f t="shared" si="2"/>
        <v>850</v>
      </c>
      <c r="AS18" s="26">
        <f t="shared" si="2"/>
        <v>1590</v>
      </c>
      <c r="AT18" s="26">
        <f t="shared" si="2"/>
        <v>497</v>
      </c>
      <c r="AU18" s="26">
        <f t="shared" si="2"/>
        <v>1675</v>
      </c>
      <c r="AV18" s="26">
        <f t="shared" si="2"/>
        <v>561</v>
      </c>
      <c r="AW18" s="26">
        <f t="shared" si="2"/>
        <v>4172</v>
      </c>
      <c r="AX18" s="26">
        <f t="shared" si="2"/>
        <v>2583</v>
      </c>
      <c r="AY18" s="26">
        <f t="shared" si="2"/>
        <v>2207</v>
      </c>
      <c r="AZ18" s="26">
        <f t="shared" si="2"/>
        <v>2655</v>
      </c>
      <c r="BA18" s="26">
        <f t="shared" si="2"/>
        <v>1291</v>
      </c>
      <c r="BB18" s="26">
        <f t="shared" si="2"/>
        <v>3881</v>
      </c>
      <c r="BC18" s="26">
        <f t="shared" si="2"/>
        <v>1106</v>
      </c>
      <c r="BD18" s="26">
        <f t="shared" si="2"/>
        <v>951</v>
      </c>
      <c r="BE18" s="26">
        <f t="shared" si="2"/>
        <v>1645</v>
      </c>
      <c r="BF18" s="26">
        <f t="shared" si="2"/>
        <v>2580</v>
      </c>
      <c r="BG18" s="26">
        <f t="shared" si="2"/>
        <v>5525</v>
      </c>
      <c r="BH18" s="26">
        <f t="shared" si="2"/>
        <v>6882</v>
      </c>
    </row>
    <row r="19" spans="1:60" s="33" customFormat="1" ht="15.75" customHeight="1" thickBot="1">
      <c r="A19" s="29"/>
      <c r="B19" s="18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</row>
    <row r="20" spans="1:60" ht="12">
      <c r="A20" s="34" t="s">
        <v>74</v>
      </c>
      <c r="B20" s="35" t="s">
        <v>75</v>
      </c>
      <c r="C20" s="20">
        <f aca="true" t="shared" si="3" ref="C20:C30">SUM(D20:BH20)</f>
        <v>12337.5</v>
      </c>
      <c r="D20" s="27">
        <v>500</v>
      </c>
      <c r="E20" s="27"/>
      <c r="F20" s="27">
        <v>1310</v>
      </c>
      <c r="G20" s="27"/>
      <c r="H20" s="27">
        <v>1500</v>
      </c>
      <c r="I20" s="27"/>
      <c r="J20" s="27"/>
      <c r="K20" s="27">
        <v>1500</v>
      </c>
      <c r="L20" s="27">
        <v>310</v>
      </c>
      <c r="M20" s="27">
        <v>70</v>
      </c>
      <c r="N20" s="27">
        <v>130</v>
      </c>
      <c r="O20" s="27">
        <v>276</v>
      </c>
      <c r="P20" s="27">
        <v>60</v>
      </c>
      <c r="Q20" s="27">
        <v>100</v>
      </c>
      <c r="R20" s="27"/>
      <c r="S20" s="27">
        <v>1796</v>
      </c>
      <c r="T20" s="27">
        <v>40</v>
      </c>
      <c r="U20" s="27">
        <v>510</v>
      </c>
      <c r="V20" s="27">
        <v>160</v>
      </c>
      <c r="W20" s="27">
        <v>950</v>
      </c>
      <c r="X20" s="27">
        <v>799</v>
      </c>
      <c r="Y20" s="27">
        <v>193</v>
      </c>
      <c r="Z20" s="27">
        <v>2</v>
      </c>
      <c r="AA20" s="27"/>
      <c r="AB20" s="27"/>
      <c r="AC20" s="27">
        <v>208</v>
      </c>
      <c r="AD20" s="27">
        <v>10</v>
      </c>
      <c r="AE20" s="27">
        <v>7</v>
      </c>
      <c r="AF20" s="27"/>
      <c r="AG20" s="27">
        <v>164</v>
      </c>
      <c r="AH20" s="27">
        <v>250.5</v>
      </c>
      <c r="AI20" s="27">
        <v>25</v>
      </c>
      <c r="AJ20" s="27">
        <v>34</v>
      </c>
      <c r="AK20" s="27">
        <v>34</v>
      </c>
      <c r="AL20" s="27">
        <v>2</v>
      </c>
      <c r="AM20" s="27"/>
      <c r="AN20" s="27">
        <v>33</v>
      </c>
      <c r="AO20" s="27">
        <v>460</v>
      </c>
      <c r="AP20" s="27"/>
      <c r="AQ20" s="27">
        <v>20</v>
      </c>
      <c r="AR20" s="27"/>
      <c r="AS20" s="27">
        <v>20</v>
      </c>
      <c r="AT20" s="27">
        <v>1</v>
      </c>
      <c r="AU20" s="27">
        <v>66</v>
      </c>
      <c r="AV20" s="27"/>
      <c r="AW20" s="27">
        <v>241</v>
      </c>
      <c r="AX20" s="27">
        <v>5</v>
      </c>
      <c r="AY20" s="27">
        <v>52</v>
      </c>
      <c r="AZ20" s="27">
        <v>15</v>
      </c>
      <c r="BA20" s="27"/>
      <c r="BB20" s="27"/>
      <c r="BC20" s="27"/>
      <c r="BD20" s="27"/>
      <c r="BE20" s="27"/>
      <c r="BF20" s="27">
        <v>370</v>
      </c>
      <c r="BG20" s="27">
        <v>104</v>
      </c>
      <c r="BH20" s="27">
        <v>10</v>
      </c>
    </row>
    <row r="21" spans="1:60" ht="12">
      <c r="A21" s="22" t="s">
        <v>76</v>
      </c>
      <c r="B21" s="19" t="s">
        <v>77</v>
      </c>
      <c r="C21" s="20">
        <f t="shared" si="3"/>
        <v>8939.5</v>
      </c>
      <c r="D21" s="20"/>
      <c r="E21" s="20"/>
      <c r="F21" s="20">
        <v>2930.5</v>
      </c>
      <c r="G21" s="20"/>
      <c r="H21" s="20"/>
      <c r="I21" s="20"/>
      <c r="J21" s="20"/>
      <c r="K21" s="20">
        <v>1000</v>
      </c>
      <c r="L21" s="20"/>
      <c r="M21" s="20"/>
      <c r="N21" s="20">
        <v>3665</v>
      </c>
      <c r="O21" s="20">
        <v>1344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ht="12">
      <c r="A22" s="22" t="s">
        <v>78</v>
      </c>
      <c r="B22" s="19" t="s">
        <v>79</v>
      </c>
      <c r="C22" s="20">
        <f t="shared" si="3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ht="12">
      <c r="A23" s="22" t="s">
        <v>80</v>
      </c>
      <c r="B23" s="19" t="s">
        <v>81</v>
      </c>
      <c r="C23" s="20">
        <f t="shared" si="3"/>
        <v>120869.2</v>
      </c>
      <c r="D23" s="20">
        <v>10000</v>
      </c>
      <c r="E23" s="20">
        <v>6062</v>
      </c>
      <c r="F23" s="20">
        <v>1500</v>
      </c>
      <c r="G23" s="20">
        <v>5000</v>
      </c>
      <c r="H23" s="20">
        <v>6500</v>
      </c>
      <c r="I23" s="20">
        <v>62392</v>
      </c>
      <c r="J23" s="20">
        <v>3579</v>
      </c>
      <c r="K23" s="20">
        <v>5800</v>
      </c>
      <c r="L23" s="20">
        <v>2600</v>
      </c>
      <c r="M23" s="20">
        <v>5000</v>
      </c>
      <c r="N23" s="20">
        <v>3500</v>
      </c>
      <c r="O23" s="20">
        <v>1000</v>
      </c>
      <c r="P23" s="20">
        <v>1000</v>
      </c>
      <c r="Q23" s="20">
        <v>80</v>
      </c>
      <c r="R23" s="20">
        <v>200</v>
      </c>
      <c r="S23" s="20">
        <v>146</v>
      </c>
      <c r="T23" s="20">
        <v>492</v>
      </c>
      <c r="U23" s="20">
        <v>1100</v>
      </c>
      <c r="V23" s="20">
        <v>200</v>
      </c>
      <c r="W23" s="20">
        <v>300</v>
      </c>
      <c r="X23" s="20">
        <v>355.7</v>
      </c>
      <c r="Y23" s="20">
        <v>600</v>
      </c>
      <c r="Z23" s="20">
        <v>150</v>
      </c>
      <c r="AA23" s="20">
        <v>9</v>
      </c>
      <c r="AB23" s="20">
        <v>15</v>
      </c>
      <c r="AC23" s="20">
        <v>130</v>
      </c>
      <c r="AD23" s="20">
        <v>50</v>
      </c>
      <c r="AE23" s="20">
        <v>100</v>
      </c>
      <c r="AF23" s="20">
        <v>100</v>
      </c>
      <c r="AG23" s="20">
        <v>100</v>
      </c>
      <c r="AH23" s="20">
        <v>5</v>
      </c>
      <c r="AI23" s="20">
        <v>100</v>
      </c>
      <c r="AJ23" s="20">
        <v>50</v>
      </c>
      <c r="AK23" s="20">
        <v>50</v>
      </c>
      <c r="AL23" s="20">
        <v>7</v>
      </c>
      <c r="AM23" s="20">
        <v>90</v>
      </c>
      <c r="AN23" s="20">
        <v>150</v>
      </c>
      <c r="AO23" s="20">
        <v>200</v>
      </c>
      <c r="AP23" s="20">
        <v>50</v>
      </c>
      <c r="AQ23" s="20"/>
      <c r="AR23" s="20">
        <v>30</v>
      </c>
      <c r="AS23" s="20">
        <v>80</v>
      </c>
      <c r="AT23" s="20">
        <v>6</v>
      </c>
      <c r="AU23" s="20">
        <v>150</v>
      </c>
      <c r="AV23" s="20">
        <v>80</v>
      </c>
      <c r="AW23" s="20">
        <v>227</v>
      </c>
      <c r="AX23" s="20">
        <v>45</v>
      </c>
      <c r="AY23" s="20">
        <v>4.5</v>
      </c>
      <c r="AZ23" s="20">
        <v>60</v>
      </c>
      <c r="BA23" s="20">
        <v>132</v>
      </c>
      <c r="BB23" s="20">
        <v>132</v>
      </c>
      <c r="BC23" s="20">
        <v>230</v>
      </c>
      <c r="BD23" s="20">
        <v>50</v>
      </c>
      <c r="BE23" s="20">
        <v>220</v>
      </c>
      <c r="BF23" s="20">
        <v>120</v>
      </c>
      <c r="BG23" s="20">
        <v>120</v>
      </c>
      <c r="BH23" s="20">
        <v>420</v>
      </c>
    </row>
    <row r="24" spans="1:60" ht="12">
      <c r="A24" s="22" t="s">
        <v>82</v>
      </c>
      <c r="B24" s="19" t="s">
        <v>83</v>
      </c>
      <c r="C24" s="20">
        <f t="shared" si="3"/>
        <v>26449</v>
      </c>
      <c r="D24" s="20">
        <v>5000</v>
      </c>
      <c r="E24" s="20"/>
      <c r="F24" s="20">
        <v>1300</v>
      </c>
      <c r="G24" s="20">
        <v>3300</v>
      </c>
      <c r="H24" s="20">
        <v>3500</v>
      </c>
      <c r="I24" s="20"/>
      <c r="J24" s="20">
        <v>1300</v>
      </c>
      <c r="K24" s="20">
        <v>1500</v>
      </c>
      <c r="L24" s="20">
        <v>735</v>
      </c>
      <c r="M24" s="20">
        <v>3000</v>
      </c>
      <c r="N24" s="20">
        <v>905</v>
      </c>
      <c r="O24" s="20">
        <v>1000</v>
      </c>
      <c r="P24" s="20">
        <v>1000</v>
      </c>
      <c r="Q24" s="20">
        <v>1425</v>
      </c>
      <c r="R24" s="20">
        <v>680</v>
      </c>
      <c r="S24" s="20">
        <v>500</v>
      </c>
      <c r="T24" s="20">
        <v>205</v>
      </c>
      <c r="U24" s="20">
        <v>230</v>
      </c>
      <c r="V24" s="20">
        <v>400</v>
      </c>
      <c r="W24" s="20">
        <v>100</v>
      </c>
      <c r="X24" s="20"/>
      <c r="Y24" s="20">
        <v>250</v>
      </c>
      <c r="Z24" s="20"/>
      <c r="AA24" s="20"/>
      <c r="AB24" s="20"/>
      <c r="AC24" s="20">
        <v>60</v>
      </c>
      <c r="AD24" s="20"/>
      <c r="AE24" s="20"/>
      <c r="AF24" s="20">
        <v>2</v>
      </c>
      <c r="AG24" s="20"/>
      <c r="AH24" s="20"/>
      <c r="AI24" s="20"/>
      <c r="AJ24" s="20"/>
      <c r="AK24" s="20"/>
      <c r="AL24" s="20"/>
      <c r="AM24" s="20"/>
      <c r="AN24" s="20">
        <v>5</v>
      </c>
      <c r="AO24" s="20">
        <v>5</v>
      </c>
      <c r="AP24" s="20"/>
      <c r="AQ24" s="20"/>
      <c r="AR24" s="20"/>
      <c r="AS24" s="20"/>
      <c r="AT24" s="20"/>
      <c r="AU24" s="20"/>
      <c r="AV24" s="20"/>
      <c r="AW24" s="20">
        <v>5</v>
      </c>
      <c r="AX24" s="20"/>
      <c r="AY24" s="20"/>
      <c r="AZ24" s="20"/>
      <c r="BA24" s="20">
        <v>3</v>
      </c>
      <c r="BB24" s="20">
        <v>8</v>
      </c>
      <c r="BC24" s="20"/>
      <c r="BD24" s="20"/>
      <c r="BE24" s="20"/>
      <c r="BF24" s="20">
        <v>6</v>
      </c>
      <c r="BG24" s="20">
        <v>10</v>
      </c>
      <c r="BH24" s="20">
        <v>15</v>
      </c>
    </row>
    <row r="25" spans="1:60" ht="12">
      <c r="A25" s="22" t="s">
        <v>84</v>
      </c>
      <c r="B25" s="19" t="s">
        <v>139</v>
      </c>
      <c r="C25" s="20">
        <f t="shared" si="3"/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ht="12">
      <c r="A26" s="22" t="s">
        <v>85</v>
      </c>
      <c r="B26" s="19" t="s">
        <v>140</v>
      </c>
      <c r="C26" s="20">
        <f t="shared" si="3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ht="12">
      <c r="A27" s="22" t="s">
        <v>86</v>
      </c>
      <c r="B27" s="19" t="s">
        <v>87</v>
      </c>
      <c r="C27" s="20">
        <f t="shared" si="3"/>
        <v>27399.4</v>
      </c>
      <c r="D27" s="20">
        <v>500</v>
      </c>
      <c r="E27" s="20"/>
      <c r="F27" s="20">
        <v>150</v>
      </c>
      <c r="G27" s="20">
        <v>2000</v>
      </c>
      <c r="H27" s="20">
        <v>2093.9</v>
      </c>
      <c r="I27" s="20"/>
      <c r="J27" s="20">
        <v>1000</v>
      </c>
      <c r="K27" s="20">
        <v>9150</v>
      </c>
      <c r="L27" s="20">
        <v>410</v>
      </c>
      <c r="M27" s="20"/>
      <c r="N27" s="20">
        <v>2000</v>
      </c>
      <c r="O27" s="20">
        <v>500</v>
      </c>
      <c r="P27" s="20">
        <v>1500</v>
      </c>
      <c r="Q27" s="20">
        <v>500</v>
      </c>
      <c r="R27" s="20"/>
      <c r="S27" s="20"/>
      <c r="T27" s="20"/>
      <c r="U27" s="20"/>
      <c r="V27" s="20"/>
      <c r="W27" s="20">
        <v>3000</v>
      </c>
      <c r="X27" s="20">
        <v>330</v>
      </c>
      <c r="Y27" s="20">
        <v>388.2</v>
      </c>
      <c r="Z27" s="20"/>
      <c r="AA27" s="20"/>
      <c r="AB27" s="20">
        <v>999</v>
      </c>
      <c r="AC27" s="20">
        <v>24</v>
      </c>
      <c r="AD27" s="20">
        <v>690.8</v>
      </c>
      <c r="AE27" s="20"/>
      <c r="AF27" s="20">
        <v>350</v>
      </c>
      <c r="AG27" s="20">
        <v>590</v>
      </c>
      <c r="AH27" s="20"/>
      <c r="AI27" s="20">
        <v>230</v>
      </c>
      <c r="AJ27" s="20"/>
      <c r="AK27" s="20"/>
      <c r="AL27" s="20">
        <v>7</v>
      </c>
      <c r="AM27" s="20">
        <v>40</v>
      </c>
      <c r="AN27" s="20">
        <v>55.5</v>
      </c>
      <c r="AO27" s="20">
        <v>180</v>
      </c>
      <c r="AP27" s="20">
        <v>164</v>
      </c>
      <c r="AQ27" s="20">
        <v>100</v>
      </c>
      <c r="AR27" s="20"/>
      <c r="AS27" s="20">
        <v>5</v>
      </c>
      <c r="AT27" s="20">
        <v>55</v>
      </c>
      <c r="AU27" s="20"/>
      <c r="AV27" s="20">
        <v>180</v>
      </c>
      <c r="AW27" s="20">
        <v>125</v>
      </c>
      <c r="AX27" s="20"/>
      <c r="AY27" s="20"/>
      <c r="AZ27" s="20"/>
      <c r="BA27" s="20">
        <v>30</v>
      </c>
      <c r="BB27" s="20"/>
      <c r="BC27" s="20"/>
      <c r="BD27" s="20">
        <v>12</v>
      </c>
      <c r="BE27" s="20"/>
      <c r="BF27" s="20">
        <v>40</v>
      </c>
      <c r="BG27" s="20"/>
      <c r="BH27" s="20"/>
    </row>
    <row r="28" spans="1:60" ht="12">
      <c r="A28" s="22" t="s">
        <v>118</v>
      </c>
      <c r="B28" s="19" t="s">
        <v>119</v>
      </c>
      <c r="C28" s="76">
        <f t="shared" si="3"/>
        <v>1679.8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v>300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>
        <v>964</v>
      </c>
      <c r="AX28" s="20"/>
      <c r="AY28" s="20">
        <v>6.8</v>
      </c>
      <c r="AZ28" s="20"/>
      <c r="BA28" s="20"/>
      <c r="BB28" s="20">
        <v>9</v>
      </c>
      <c r="BC28" s="20"/>
      <c r="BD28" s="20"/>
      <c r="BE28" s="20"/>
      <c r="BF28" s="20"/>
      <c r="BG28" s="20">
        <v>400</v>
      </c>
      <c r="BH28" s="20"/>
    </row>
    <row r="29" spans="1:60" ht="12.75" thickBot="1">
      <c r="A29" s="22" t="s">
        <v>120</v>
      </c>
      <c r="B29" s="19" t="s">
        <v>121</v>
      </c>
      <c r="C29" s="76">
        <f t="shared" si="3"/>
        <v>34378.2</v>
      </c>
      <c r="D29" s="20"/>
      <c r="E29" s="20"/>
      <c r="F29" s="20">
        <v>9790</v>
      </c>
      <c r="G29" s="20">
        <v>130</v>
      </c>
      <c r="H29" s="20">
        <v>600</v>
      </c>
      <c r="I29" s="20">
        <v>1490</v>
      </c>
      <c r="J29" s="20"/>
      <c r="K29" s="20">
        <v>603</v>
      </c>
      <c r="L29" s="20">
        <v>160</v>
      </c>
      <c r="M29" s="20"/>
      <c r="N29" s="20">
        <v>20990</v>
      </c>
      <c r="O29" s="20"/>
      <c r="P29" s="20"/>
      <c r="Q29" s="20"/>
      <c r="R29" s="20"/>
      <c r="S29" s="20"/>
      <c r="T29" s="20">
        <v>7</v>
      </c>
      <c r="U29" s="20"/>
      <c r="V29" s="20">
        <v>20</v>
      </c>
      <c r="W29" s="20">
        <v>500</v>
      </c>
      <c r="X29" s="20"/>
      <c r="Y29" s="20"/>
      <c r="Z29" s="20"/>
      <c r="AA29" s="20"/>
      <c r="AB29" s="20"/>
      <c r="AC29" s="20"/>
      <c r="AD29" s="20"/>
      <c r="AE29" s="20"/>
      <c r="AF29" s="20">
        <v>24</v>
      </c>
      <c r="AG29" s="20"/>
      <c r="AH29" s="20"/>
      <c r="AI29" s="20"/>
      <c r="AJ29" s="20"/>
      <c r="AK29" s="20"/>
      <c r="AL29" s="20"/>
      <c r="AM29" s="20"/>
      <c r="AN29" s="20">
        <v>4.2</v>
      </c>
      <c r="AO29" s="20"/>
      <c r="AP29" s="20"/>
      <c r="AQ29" s="20"/>
      <c r="AR29" s="20"/>
      <c r="AS29" s="20"/>
      <c r="AT29" s="20"/>
      <c r="AU29" s="20">
        <v>60</v>
      </c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ht="12.75" thickBot="1">
      <c r="A30" s="23"/>
      <c r="B30" s="24" t="s">
        <v>88</v>
      </c>
      <c r="C30" s="25">
        <f t="shared" si="3"/>
        <v>232052.6</v>
      </c>
      <c r="D30" s="26">
        <f aca="true" t="shared" si="4" ref="D30:AI30">SUM(D20:D29)</f>
        <v>16000</v>
      </c>
      <c r="E30" s="26">
        <f t="shared" si="4"/>
        <v>6062</v>
      </c>
      <c r="F30" s="26">
        <f t="shared" si="4"/>
        <v>16980.5</v>
      </c>
      <c r="G30" s="26">
        <f t="shared" si="4"/>
        <v>10430</v>
      </c>
      <c r="H30" s="26">
        <f t="shared" si="4"/>
        <v>14193.9</v>
      </c>
      <c r="I30" s="26">
        <f t="shared" si="4"/>
        <v>63882</v>
      </c>
      <c r="J30" s="26">
        <f t="shared" si="4"/>
        <v>5879</v>
      </c>
      <c r="K30" s="26">
        <f t="shared" si="4"/>
        <v>19553</v>
      </c>
      <c r="L30" s="26">
        <f t="shared" si="4"/>
        <v>4215</v>
      </c>
      <c r="M30" s="26">
        <f t="shared" si="4"/>
        <v>8070</v>
      </c>
      <c r="N30" s="26">
        <f t="shared" si="4"/>
        <v>31190</v>
      </c>
      <c r="O30" s="26">
        <f t="shared" si="4"/>
        <v>4120</v>
      </c>
      <c r="P30" s="26">
        <f t="shared" si="4"/>
        <v>3560</v>
      </c>
      <c r="Q30" s="26">
        <f t="shared" si="4"/>
        <v>2105</v>
      </c>
      <c r="R30" s="26">
        <f t="shared" si="4"/>
        <v>880</v>
      </c>
      <c r="S30" s="26">
        <f t="shared" si="4"/>
        <v>2742</v>
      </c>
      <c r="T30" s="26">
        <f t="shared" si="4"/>
        <v>744</v>
      </c>
      <c r="U30" s="26">
        <f t="shared" si="4"/>
        <v>1840</v>
      </c>
      <c r="V30" s="26">
        <f t="shared" si="4"/>
        <v>780</v>
      </c>
      <c r="W30" s="26">
        <f t="shared" si="4"/>
        <v>4850</v>
      </c>
      <c r="X30" s="26">
        <f t="shared" si="4"/>
        <v>1484.7</v>
      </c>
      <c r="Y30" s="26">
        <f t="shared" si="4"/>
        <v>1431.2</v>
      </c>
      <c r="Z30" s="26">
        <f t="shared" si="4"/>
        <v>152</v>
      </c>
      <c r="AA30" s="26">
        <f t="shared" si="4"/>
        <v>9</v>
      </c>
      <c r="AB30" s="26">
        <f t="shared" si="4"/>
        <v>1014</v>
      </c>
      <c r="AC30" s="26">
        <f t="shared" si="4"/>
        <v>422</v>
      </c>
      <c r="AD30" s="26">
        <f t="shared" si="4"/>
        <v>750.8</v>
      </c>
      <c r="AE30" s="26">
        <f t="shared" si="4"/>
        <v>107</v>
      </c>
      <c r="AF30" s="26">
        <f t="shared" si="4"/>
        <v>476</v>
      </c>
      <c r="AG30" s="26">
        <f t="shared" si="4"/>
        <v>854</v>
      </c>
      <c r="AH30" s="26">
        <f t="shared" si="4"/>
        <v>255.5</v>
      </c>
      <c r="AI30" s="26">
        <f t="shared" si="4"/>
        <v>355</v>
      </c>
      <c r="AJ30" s="26">
        <f aca="true" t="shared" si="5" ref="AJ30:BO30">SUM(AJ20:AJ29)</f>
        <v>84</v>
      </c>
      <c r="AK30" s="26">
        <f t="shared" si="5"/>
        <v>84</v>
      </c>
      <c r="AL30" s="26">
        <f t="shared" si="5"/>
        <v>16</v>
      </c>
      <c r="AM30" s="26">
        <f t="shared" si="5"/>
        <v>130</v>
      </c>
      <c r="AN30" s="26">
        <f t="shared" si="5"/>
        <v>247.7</v>
      </c>
      <c r="AO30" s="26">
        <f t="shared" si="5"/>
        <v>845</v>
      </c>
      <c r="AP30" s="26">
        <f t="shared" si="5"/>
        <v>214</v>
      </c>
      <c r="AQ30" s="26">
        <f t="shared" si="5"/>
        <v>120</v>
      </c>
      <c r="AR30" s="26">
        <f t="shared" si="5"/>
        <v>30</v>
      </c>
      <c r="AS30" s="26">
        <f t="shared" si="5"/>
        <v>105</v>
      </c>
      <c r="AT30" s="26">
        <f t="shared" si="5"/>
        <v>62</v>
      </c>
      <c r="AU30" s="26">
        <f t="shared" si="5"/>
        <v>276</v>
      </c>
      <c r="AV30" s="26">
        <f t="shared" si="5"/>
        <v>260</v>
      </c>
      <c r="AW30" s="26">
        <f t="shared" si="5"/>
        <v>1562</v>
      </c>
      <c r="AX30" s="26">
        <f t="shared" si="5"/>
        <v>50</v>
      </c>
      <c r="AY30" s="26">
        <f t="shared" si="5"/>
        <v>63.3</v>
      </c>
      <c r="AZ30" s="26">
        <f t="shared" si="5"/>
        <v>75</v>
      </c>
      <c r="BA30" s="26">
        <f t="shared" si="5"/>
        <v>165</v>
      </c>
      <c r="BB30" s="26">
        <f t="shared" si="5"/>
        <v>149</v>
      </c>
      <c r="BC30" s="26">
        <f t="shared" si="5"/>
        <v>230</v>
      </c>
      <c r="BD30" s="26">
        <f t="shared" si="5"/>
        <v>62</v>
      </c>
      <c r="BE30" s="26">
        <f t="shared" si="5"/>
        <v>220</v>
      </c>
      <c r="BF30" s="26">
        <f t="shared" si="5"/>
        <v>536</v>
      </c>
      <c r="BG30" s="26">
        <f t="shared" si="5"/>
        <v>634</v>
      </c>
      <c r="BH30" s="26">
        <f t="shared" si="5"/>
        <v>445</v>
      </c>
    </row>
    <row r="31" spans="1:60" s="33" customFormat="1" ht="12.75" customHeight="1" thickBot="1">
      <c r="A31" s="29"/>
      <c r="B31" s="18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2">
      <c r="A32" s="34" t="s">
        <v>89</v>
      </c>
      <c r="B32" s="35" t="s">
        <v>142</v>
      </c>
      <c r="C32" s="20">
        <f>SUM(D32:BH32)</f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ht="12">
      <c r="A33" s="22" t="s">
        <v>90</v>
      </c>
      <c r="B33" s="19" t="s">
        <v>122</v>
      </c>
      <c r="C33" s="20">
        <f>SUM(D33:BH33)</f>
        <v>4480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120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4110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>
        <v>250</v>
      </c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ht="12.75" thickBot="1">
      <c r="A34" s="22" t="s">
        <v>91</v>
      </c>
      <c r="B34" s="19" t="s">
        <v>92</v>
      </c>
      <c r="C34" s="20">
        <f>SUM(D34:BH34)</f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ht="15" customHeight="1" thickBot="1">
      <c r="A35" s="36"/>
      <c r="B35" s="37" t="s">
        <v>93</v>
      </c>
      <c r="C35" s="25">
        <f>SUM(D35:BH35)</f>
        <v>4480</v>
      </c>
      <c r="D35" s="25">
        <f aca="true" t="shared" si="6" ref="D35:AI35">SUM(D32:D34)</f>
        <v>0</v>
      </c>
      <c r="E35" s="25">
        <f t="shared" si="6"/>
        <v>0</v>
      </c>
      <c r="F35" s="25">
        <f t="shared" si="6"/>
        <v>0</v>
      </c>
      <c r="G35" s="25">
        <f t="shared" si="6"/>
        <v>0</v>
      </c>
      <c r="H35" s="25">
        <f t="shared" si="6"/>
        <v>0</v>
      </c>
      <c r="I35" s="25">
        <f t="shared" si="6"/>
        <v>0</v>
      </c>
      <c r="J35" s="25">
        <f t="shared" si="6"/>
        <v>0</v>
      </c>
      <c r="K35" s="25">
        <f t="shared" si="6"/>
        <v>0</v>
      </c>
      <c r="L35" s="25">
        <f t="shared" si="6"/>
        <v>0</v>
      </c>
      <c r="M35" s="25">
        <f t="shared" si="6"/>
        <v>0</v>
      </c>
      <c r="N35" s="25">
        <f t="shared" si="6"/>
        <v>0</v>
      </c>
      <c r="O35" s="25">
        <f t="shared" si="6"/>
        <v>0</v>
      </c>
      <c r="P35" s="25">
        <f t="shared" si="6"/>
        <v>120</v>
      </c>
      <c r="Q35" s="25">
        <f t="shared" si="6"/>
        <v>0</v>
      </c>
      <c r="R35" s="25">
        <f t="shared" si="6"/>
        <v>0</v>
      </c>
      <c r="S35" s="25">
        <f t="shared" si="6"/>
        <v>0</v>
      </c>
      <c r="T35" s="25">
        <f t="shared" si="6"/>
        <v>0</v>
      </c>
      <c r="U35" s="25">
        <f t="shared" si="6"/>
        <v>0</v>
      </c>
      <c r="V35" s="25">
        <f t="shared" si="6"/>
        <v>0</v>
      </c>
      <c r="W35" s="25">
        <f t="shared" si="6"/>
        <v>0</v>
      </c>
      <c r="X35" s="25">
        <f t="shared" si="6"/>
        <v>0</v>
      </c>
      <c r="Y35" s="25">
        <f t="shared" si="6"/>
        <v>0</v>
      </c>
      <c r="Z35" s="25">
        <f t="shared" si="6"/>
        <v>0</v>
      </c>
      <c r="AA35" s="25">
        <f t="shared" si="6"/>
        <v>0</v>
      </c>
      <c r="AB35" s="25">
        <f t="shared" si="6"/>
        <v>0</v>
      </c>
      <c r="AC35" s="25">
        <f t="shared" si="6"/>
        <v>4110</v>
      </c>
      <c r="AD35" s="25">
        <f t="shared" si="6"/>
        <v>0</v>
      </c>
      <c r="AE35" s="25">
        <f t="shared" si="6"/>
        <v>0</v>
      </c>
      <c r="AF35" s="25">
        <f t="shared" si="6"/>
        <v>0</v>
      </c>
      <c r="AG35" s="25">
        <f t="shared" si="6"/>
        <v>0</v>
      </c>
      <c r="AH35" s="25">
        <f t="shared" si="6"/>
        <v>0</v>
      </c>
      <c r="AI35" s="25">
        <f t="shared" si="6"/>
        <v>0</v>
      </c>
      <c r="AJ35" s="25">
        <f aca="true" t="shared" si="7" ref="AJ35:BO35">SUM(AJ32:AJ34)</f>
        <v>0</v>
      </c>
      <c r="AK35" s="25">
        <f t="shared" si="7"/>
        <v>0</v>
      </c>
      <c r="AL35" s="25">
        <f t="shared" si="7"/>
        <v>0</v>
      </c>
      <c r="AM35" s="25">
        <f t="shared" si="7"/>
        <v>0</v>
      </c>
      <c r="AN35" s="25">
        <f t="shared" si="7"/>
        <v>0</v>
      </c>
      <c r="AO35" s="25">
        <f t="shared" si="7"/>
        <v>0</v>
      </c>
      <c r="AP35" s="25">
        <f t="shared" si="7"/>
        <v>0</v>
      </c>
      <c r="AQ35" s="25">
        <f t="shared" si="7"/>
        <v>0</v>
      </c>
      <c r="AR35" s="25">
        <f t="shared" si="7"/>
        <v>0</v>
      </c>
      <c r="AS35" s="25">
        <f t="shared" si="7"/>
        <v>0</v>
      </c>
      <c r="AT35" s="25">
        <f t="shared" si="7"/>
        <v>0</v>
      </c>
      <c r="AU35" s="25">
        <f t="shared" si="7"/>
        <v>0</v>
      </c>
      <c r="AV35" s="25">
        <f t="shared" si="7"/>
        <v>0</v>
      </c>
      <c r="AW35" s="25">
        <f t="shared" si="7"/>
        <v>0</v>
      </c>
      <c r="AX35" s="25">
        <f t="shared" si="7"/>
        <v>0</v>
      </c>
      <c r="AY35" s="25">
        <f t="shared" si="7"/>
        <v>250</v>
      </c>
      <c r="AZ35" s="25">
        <f t="shared" si="7"/>
        <v>0</v>
      </c>
      <c r="BA35" s="25">
        <f t="shared" si="7"/>
        <v>0</v>
      </c>
      <c r="BB35" s="25">
        <f t="shared" si="7"/>
        <v>0</v>
      </c>
      <c r="BC35" s="25">
        <f t="shared" si="7"/>
        <v>0</v>
      </c>
      <c r="BD35" s="25">
        <f t="shared" si="7"/>
        <v>0</v>
      </c>
      <c r="BE35" s="25">
        <f t="shared" si="7"/>
        <v>0</v>
      </c>
      <c r="BF35" s="25">
        <f t="shared" si="7"/>
        <v>0</v>
      </c>
      <c r="BG35" s="25">
        <f t="shared" si="7"/>
        <v>0</v>
      </c>
      <c r="BH35" s="25">
        <f t="shared" si="7"/>
        <v>0</v>
      </c>
    </row>
    <row r="36" spans="1:60" s="42" customFormat="1" ht="17.25" customHeight="1" thickBot="1">
      <c r="A36" s="38"/>
      <c r="B36" s="39" t="s">
        <v>94</v>
      </c>
      <c r="C36" s="40">
        <f>SUM(D36:BH36)</f>
        <v>1473277.1</v>
      </c>
      <c r="D36" s="41">
        <f aca="true" t="shared" si="8" ref="D36:AI36">D18+D30+D35</f>
        <v>176304</v>
      </c>
      <c r="E36" s="41">
        <f t="shared" si="8"/>
        <v>72912</v>
      </c>
      <c r="F36" s="41">
        <f t="shared" si="8"/>
        <v>91180.5</v>
      </c>
      <c r="G36" s="41">
        <f t="shared" si="8"/>
        <v>137870</v>
      </c>
      <c r="H36" s="41">
        <f t="shared" si="8"/>
        <v>102473.9</v>
      </c>
      <c r="I36" s="41">
        <f t="shared" si="8"/>
        <v>139882</v>
      </c>
      <c r="J36" s="41">
        <f t="shared" si="8"/>
        <v>61836</v>
      </c>
      <c r="K36" s="41">
        <f t="shared" si="8"/>
        <v>113443</v>
      </c>
      <c r="L36" s="41">
        <f t="shared" si="8"/>
        <v>54460</v>
      </c>
      <c r="M36" s="41">
        <f t="shared" si="8"/>
        <v>103320</v>
      </c>
      <c r="N36" s="41">
        <f t="shared" si="8"/>
        <v>81532</v>
      </c>
      <c r="O36" s="41">
        <f t="shared" si="8"/>
        <v>36401</v>
      </c>
      <c r="P36" s="41">
        <f t="shared" si="8"/>
        <v>43632</v>
      </c>
      <c r="Q36" s="41">
        <f t="shared" si="8"/>
        <v>30568.5</v>
      </c>
      <c r="R36" s="41">
        <f t="shared" si="8"/>
        <v>29660</v>
      </c>
      <c r="S36" s="41">
        <f t="shared" si="8"/>
        <v>13253</v>
      </c>
      <c r="T36" s="41">
        <f t="shared" si="8"/>
        <v>14057</v>
      </c>
      <c r="U36" s="41">
        <f t="shared" si="8"/>
        <v>16588</v>
      </c>
      <c r="V36" s="41">
        <f t="shared" si="8"/>
        <v>7615</v>
      </c>
      <c r="W36" s="41">
        <f t="shared" si="8"/>
        <v>22890</v>
      </c>
      <c r="X36" s="41">
        <f t="shared" si="8"/>
        <v>7624.7</v>
      </c>
      <c r="Y36" s="41">
        <f t="shared" si="8"/>
        <v>11622</v>
      </c>
      <c r="Z36" s="41">
        <f t="shared" si="8"/>
        <v>2702</v>
      </c>
      <c r="AA36" s="41">
        <f t="shared" si="8"/>
        <v>486</v>
      </c>
      <c r="AB36" s="41">
        <f t="shared" si="8"/>
        <v>2129</v>
      </c>
      <c r="AC36" s="41">
        <f t="shared" si="8"/>
        <v>12857.6</v>
      </c>
      <c r="AD36" s="41">
        <f t="shared" si="8"/>
        <v>3876.8</v>
      </c>
      <c r="AE36" s="41">
        <f t="shared" si="8"/>
        <v>2927</v>
      </c>
      <c r="AF36" s="41">
        <f t="shared" si="8"/>
        <v>4216</v>
      </c>
      <c r="AG36" s="41">
        <f t="shared" si="8"/>
        <v>2636.7</v>
      </c>
      <c r="AH36" s="41">
        <f t="shared" si="8"/>
        <v>2168.5</v>
      </c>
      <c r="AI36" s="41">
        <f t="shared" si="8"/>
        <v>2446</v>
      </c>
      <c r="AJ36" s="41">
        <f aca="true" t="shared" si="9" ref="AJ36:BO36">AJ18+AJ30+AJ35</f>
        <v>735.6</v>
      </c>
      <c r="AK36" s="41">
        <f t="shared" si="9"/>
        <v>1544</v>
      </c>
      <c r="AL36" s="41">
        <f t="shared" si="9"/>
        <v>395</v>
      </c>
      <c r="AM36" s="41">
        <f t="shared" si="9"/>
        <v>1304.3</v>
      </c>
      <c r="AN36" s="41">
        <f t="shared" si="9"/>
        <v>5882.7</v>
      </c>
      <c r="AO36" s="41">
        <f t="shared" si="9"/>
        <v>9346</v>
      </c>
      <c r="AP36" s="41">
        <f t="shared" si="9"/>
        <v>2131</v>
      </c>
      <c r="AQ36" s="41">
        <f t="shared" si="9"/>
        <v>543</v>
      </c>
      <c r="AR36" s="41">
        <f t="shared" si="9"/>
        <v>880</v>
      </c>
      <c r="AS36" s="41">
        <f t="shared" si="9"/>
        <v>1695</v>
      </c>
      <c r="AT36" s="41">
        <f t="shared" si="9"/>
        <v>559</v>
      </c>
      <c r="AU36" s="41">
        <f t="shared" si="9"/>
        <v>1951</v>
      </c>
      <c r="AV36" s="41">
        <f t="shared" si="9"/>
        <v>821</v>
      </c>
      <c r="AW36" s="41">
        <f t="shared" si="9"/>
        <v>5734</v>
      </c>
      <c r="AX36" s="41">
        <f t="shared" si="9"/>
        <v>2633</v>
      </c>
      <c r="AY36" s="41">
        <f t="shared" si="9"/>
        <v>2520.3</v>
      </c>
      <c r="AZ36" s="41">
        <f t="shared" si="9"/>
        <v>2730</v>
      </c>
      <c r="BA36" s="41">
        <f t="shared" si="9"/>
        <v>1456</v>
      </c>
      <c r="BB36" s="41">
        <f t="shared" si="9"/>
        <v>4030</v>
      </c>
      <c r="BC36" s="41">
        <f t="shared" si="9"/>
        <v>1336</v>
      </c>
      <c r="BD36" s="41">
        <f t="shared" si="9"/>
        <v>1013</v>
      </c>
      <c r="BE36" s="41">
        <f t="shared" si="9"/>
        <v>1865</v>
      </c>
      <c r="BF36" s="41">
        <f t="shared" si="9"/>
        <v>3116</v>
      </c>
      <c r="BG36" s="41">
        <f t="shared" si="9"/>
        <v>6159</v>
      </c>
      <c r="BH36" s="41">
        <f t="shared" si="9"/>
        <v>7327</v>
      </c>
    </row>
    <row r="37" spans="1:60" s="33" customFormat="1" ht="12.75" thickBot="1">
      <c r="A37" s="29"/>
      <c r="B37" s="43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60" ht="12">
      <c r="A38" s="34" t="s">
        <v>126</v>
      </c>
      <c r="B38" s="35" t="s">
        <v>145</v>
      </c>
      <c r="C38" s="20">
        <f aca="true" t="shared" si="10" ref="C38:C50">SUM(D38:BH38)</f>
        <v>559629</v>
      </c>
      <c r="D38" s="27">
        <v>14928</v>
      </c>
      <c r="E38" s="27">
        <v>21569</v>
      </c>
      <c r="F38" s="27">
        <v>30248</v>
      </c>
      <c r="G38" s="27">
        <v>61879</v>
      </c>
      <c r="H38" s="27">
        <v>37709</v>
      </c>
      <c r="I38" s="27">
        <v>50545</v>
      </c>
      <c r="J38" s="27">
        <v>18319</v>
      </c>
      <c r="K38" s="27">
        <v>48776</v>
      </c>
      <c r="L38" s="27">
        <v>20261</v>
      </c>
      <c r="M38" s="27">
        <v>45923</v>
      </c>
      <c r="N38" s="27">
        <v>36322</v>
      </c>
      <c r="O38" s="27">
        <v>28523</v>
      </c>
      <c r="P38" s="27">
        <v>29080</v>
      </c>
      <c r="Q38" s="27">
        <v>21767</v>
      </c>
      <c r="R38" s="27">
        <v>18103</v>
      </c>
      <c r="S38" s="27">
        <v>10358</v>
      </c>
      <c r="T38" s="27">
        <v>12696</v>
      </c>
      <c r="U38" s="27">
        <v>9940</v>
      </c>
      <c r="V38" s="27">
        <v>5185</v>
      </c>
      <c r="W38" s="27">
        <v>8404</v>
      </c>
      <c r="X38" s="27">
        <v>8454</v>
      </c>
      <c r="Y38" s="27">
        <v>6697</v>
      </c>
      <c r="Z38" s="27">
        <v>353</v>
      </c>
      <c r="AA38" s="27">
        <v>8</v>
      </c>
      <c r="AB38" s="27">
        <v>13</v>
      </c>
      <c r="AC38" s="27">
        <v>1131</v>
      </c>
      <c r="AD38" s="27">
        <v>578</v>
      </c>
      <c r="AE38" s="27">
        <v>538</v>
      </c>
      <c r="AF38" s="27">
        <v>204</v>
      </c>
      <c r="AG38" s="27">
        <v>419</v>
      </c>
      <c r="AH38" s="27">
        <v>545</v>
      </c>
      <c r="AI38" s="27">
        <v>817</v>
      </c>
      <c r="AJ38" s="27">
        <v>186</v>
      </c>
      <c r="AK38" s="27">
        <v>449</v>
      </c>
      <c r="AL38" s="27">
        <v>5</v>
      </c>
      <c r="AM38" s="27">
        <v>11</v>
      </c>
      <c r="AN38" s="27">
        <v>747</v>
      </c>
      <c r="AO38" s="27">
        <v>1034</v>
      </c>
      <c r="AP38" s="27">
        <v>367</v>
      </c>
      <c r="AQ38" s="27">
        <v>78</v>
      </c>
      <c r="AR38" s="27">
        <v>245</v>
      </c>
      <c r="AS38" s="27">
        <v>405</v>
      </c>
      <c r="AT38" s="27">
        <v>4</v>
      </c>
      <c r="AU38" s="27">
        <v>643</v>
      </c>
      <c r="AV38" s="27">
        <v>12</v>
      </c>
      <c r="AW38" s="27">
        <v>396</v>
      </c>
      <c r="AX38" s="27">
        <v>663</v>
      </c>
      <c r="AY38" s="27">
        <v>285</v>
      </c>
      <c r="AZ38" s="27">
        <v>757</v>
      </c>
      <c r="BA38" s="27">
        <v>228</v>
      </c>
      <c r="BB38" s="27">
        <v>216</v>
      </c>
      <c r="BC38" s="27">
        <v>208</v>
      </c>
      <c r="BD38" s="27">
        <v>39</v>
      </c>
      <c r="BE38" s="27">
        <v>395</v>
      </c>
      <c r="BF38" s="27">
        <v>575</v>
      </c>
      <c r="BG38" s="27">
        <v>1125</v>
      </c>
      <c r="BH38" s="27">
        <v>264</v>
      </c>
    </row>
    <row r="39" spans="1:60" ht="12">
      <c r="A39" s="22">
        <v>4121</v>
      </c>
      <c r="B39" s="19" t="s">
        <v>146</v>
      </c>
      <c r="C39" s="20">
        <f t="shared" si="10"/>
        <v>3425526.6</v>
      </c>
      <c r="D39" s="20">
        <v>177649</v>
      </c>
      <c r="E39" s="20">
        <v>172141</v>
      </c>
      <c r="F39" s="20">
        <v>179981</v>
      </c>
      <c r="G39" s="21">
        <v>353917</v>
      </c>
      <c r="H39" s="20">
        <v>248989</v>
      </c>
      <c r="I39" s="20">
        <v>335497</v>
      </c>
      <c r="J39" s="20">
        <v>110320</v>
      </c>
      <c r="K39" s="20">
        <v>248847</v>
      </c>
      <c r="L39" s="20">
        <v>114388</v>
      </c>
      <c r="M39" s="20">
        <v>266778</v>
      </c>
      <c r="N39" s="20">
        <v>190874</v>
      </c>
      <c r="O39" s="20">
        <v>147588</v>
      </c>
      <c r="P39" s="20">
        <v>138541</v>
      </c>
      <c r="Q39" s="20">
        <v>104344</v>
      </c>
      <c r="R39" s="20">
        <v>88888</v>
      </c>
      <c r="S39" s="20">
        <v>27518</v>
      </c>
      <c r="T39" s="20">
        <v>58481</v>
      </c>
      <c r="U39" s="20">
        <v>36731</v>
      </c>
      <c r="V39" s="20">
        <v>20829</v>
      </c>
      <c r="W39" s="20">
        <v>54714</v>
      </c>
      <c r="X39" s="20">
        <v>33765</v>
      </c>
      <c r="Y39" s="20">
        <v>31850</v>
      </c>
      <c r="Z39" s="20">
        <v>8266</v>
      </c>
      <c r="AA39" s="20">
        <v>1697</v>
      </c>
      <c r="AB39" s="20">
        <v>7713.2</v>
      </c>
      <c r="AC39" s="20">
        <v>16675</v>
      </c>
      <c r="AD39" s="20">
        <v>18649.4</v>
      </c>
      <c r="AE39" s="20">
        <v>8274</v>
      </c>
      <c r="AF39" s="20">
        <v>4066</v>
      </c>
      <c r="AG39" s="20">
        <v>6928</v>
      </c>
      <c r="AH39" s="20">
        <v>7558</v>
      </c>
      <c r="AI39" s="20">
        <v>13856</v>
      </c>
      <c r="AJ39" s="20">
        <v>3147</v>
      </c>
      <c r="AK39" s="20">
        <v>7197</v>
      </c>
      <c r="AL39" s="20">
        <v>1815</v>
      </c>
      <c r="AM39" s="20">
        <v>2311</v>
      </c>
      <c r="AN39" s="20">
        <v>17880</v>
      </c>
      <c r="AO39" s="20">
        <v>23635</v>
      </c>
      <c r="AP39" s="20">
        <v>6912</v>
      </c>
      <c r="AQ39" s="20">
        <v>1916</v>
      </c>
      <c r="AR39" s="20">
        <v>3493</v>
      </c>
      <c r="AS39" s="20">
        <v>7888</v>
      </c>
      <c r="AT39" s="20">
        <v>1513</v>
      </c>
      <c r="AU39" s="20">
        <v>14205</v>
      </c>
      <c r="AV39" s="20">
        <v>1747</v>
      </c>
      <c r="AW39" s="20">
        <v>8690</v>
      </c>
      <c r="AX39" s="20">
        <v>6111</v>
      </c>
      <c r="AY39" s="20">
        <v>5945</v>
      </c>
      <c r="AZ39" s="20">
        <v>13874</v>
      </c>
      <c r="BA39" s="20">
        <v>5953</v>
      </c>
      <c r="BB39" s="20">
        <v>3914</v>
      </c>
      <c r="BC39" s="20">
        <v>2935</v>
      </c>
      <c r="BD39" s="20">
        <v>5789</v>
      </c>
      <c r="BE39" s="20">
        <v>5446</v>
      </c>
      <c r="BF39" s="20">
        <v>8012</v>
      </c>
      <c r="BG39" s="20">
        <v>20438</v>
      </c>
      <c r="BH39" s="20">
        <v>8448</v>
      </c>
    </row>
    <row r="40" spans="1:60" ht="12">
      <c r="A40" s="22">
        <v>4129</v>
      </c>
      <c r="B40" s="19" t="s">
        <v>147</v>
      </c>
      <c r="C40" s="20">
        <f t="shared" si="10"/>
        <v>0</v>
      </c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>
        <v>100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>
        <v>-100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0" ht="12">
      <c r="A41" s="22">
        <v>4131.2</v>
      </c>
      <c r="B41" s="19" t="s">
        <v>143</v>
      </c>
      <c r="C41" s="20">
        <f t="shared" si="10"/>
        <v>3991546.4</v>
      </c>
      <c r="D41" s="20">
        <v>513918</v>
      </c>
      <c r="E41" s="20">
        <v>137329</v>
      </c>
      <c r="F41" s="20">
        <v>684848.7</v>
      </c>
      <c r="G41" s="21">
        <v>234720</v>
      </c>
      <c r="H41" s="20">
        <v>371062</v>
      </c>
      <c r="I41" s="20">
        <v>671076</v>
      </c>
      <c r="J41" s="20">
        <v>108704.1</v>
      </c>
      <c r="K41" s="20">
        <v>262834</v>
      </c>
      <c r="L41" s="20">
        <v>83200</v>
      </c>
      <c r="M41" s="20">
        <v>135250</v>
      </c>
      <c r="N41" s="20">
        <v>245642</v>
      </c>
      <c r="O41" s="20">
        <v>18005</v>
      </c>
      <c r="P41" s="20">
        <v>135045.9</v>
      </c>
      <c r="Q41" s="20">
        <v>94197</v>
      </c>
      <c r="R41" s="20">
        <v>30776.5</v>
      </c>
      <c r="S41" s="20">
        <v>12890</v>
      </c>
      <c r="T41" s="20">
        <v>37469</v>
      </c>
      <c r="U41" s="20">
        <v>35000</v>
      </c>
      <c r="V41" s="20">
        <v>7000</v>
      </c>
      <c r="W41" s="20">
        <v>35554</v>
      </c>
      <c r="X41" s="20">
        <v>2100</v>
      </c>
      <c r="Y41" s="20">
        <v>30496.5</v>
      </c>
      <c r="Z41" s="20">
        <v>6094</v>
      </c>
      <c r="AA41" s="20"/>
      <c r="AB41" s="20"/>
      <c r="AC41" s="20">
        <v>11000</v>
      </c>
      <c r="AD41" s="20">
        <v>4000</v>
      </c>
      <c r="AE41" s="20"/>
      <c r="AF41" s="20">
        <v>2000</v>
      </c>
      <c r="AG41" s="20">
        <v>3400</v>
      </c>
      <c r="AH41" s="20">
        <v>591.8</v>
      </c>
      <c r="AI41" s="20"/>
      <c r="AJ41" s="20">
        <v>532.5</v>
      </c>
      <c r="AK41" s="20">
        <v>3000</v>
      </c>
      <c r="AL41" s="20">
        <v>100</v>
      </c>
      <c r="AM41" s="20">
        <v>1850</v>
      </c>
      <c r="AN41" s="20"/>
      <c r="AO41" s="20">
        <v>1000</v>
      </c>
      <c r="AP41" s="20"/>
      <c r="AQ41" s="20">
        <v>200</v>
      </c>
      <c r="AR41" s="20">
        <v>2300</v>
      </c>
      <c r="AS41" s="20"/>
      <c r="AT41" s="20">
        <v>474</v>
      </c>
      <c r="AU41" s="20">
        <v>7133.9</v>
      </c>
      <c r="AV41" s="20"/>
      <c r="AW41" s="20"/>
      <c r="AX41" s="20">
        <v>4155.5</v>
      </c>
      <c r="AY41" s="20">
        <v>2400</v>
      </c>
      <c r="AZ41" s="20">
        <v>4600</v>
      </c>
      <c r="BA41" s="20">
        <v>2377</v>
      </c>
      <c r="BB41" s="20">
        <v>12472</v>
      </c>
      <c r="BC41" s="20">
        <v>5830</v>
      </c>
      <c r="BD41" s="20">
        <v>55</v>
      </c>
      <c r="BE41" s="20">
        <v>2200</v>
      </c>
      <c r="BF41" s="20">
        <v>2000</v>
      </c>
      <c r="BG41" s="20">
        <v>20180</v>
      </c>
      <c r="BH41" s="20">
        <v>4483</v>
      </c>
    </row>
    <row r="42" spans="1:60" ht="12">
      <c r="A42" s="22" t="s">
        <v>95</v>
      </c>
      <c r="B42" s="19" t="s">
        <v>148</v>
      </c>
      <c r="C42" s="20">
        <f t="shared" si="10"/>
        <v>0</v>
      </c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1:60" ht="12">
      <c r="A43" s="22" t="s">
        <v>144</v>
      </c>
      <c r="B43" s="19" t="s">
        <v>149</v>
      </c>
      <c r="C43" s="20">
        <f t="shared" si="10"/>
        <v>0</v>
      </c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ht="12">
      <c r="A44" s="22" t="s">
        <v>127</v>
      </c>
      <c r="B44" s="19" t="s">
        <v>150</v>
      </c>
      <c r="C44" s="20">
        <f t="shared" si="10"/>
        <v>0</v>
      </c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ht="12">
      <c r="A45" s="22">
        <v>4221</v>
      </c>
      <c r="B45" s="19" t="s">
        <v>151</v>
      </c>
      <c r="C45" s="20">
        <f t="shared" si="10"/>
        <v>0</v>
      </c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ht="12">
      <c r="A46" s="22">
        <v>4229</v>
      </c>
      <c r="B46" s="19" t="s">
        <v>152</v>
      </c>
      <c r="C46" s="20">
        <f t="shared" si="10"/>
        <v>-522.7</v>
      </c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>
        <v>-522.7</v>
      </c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ht="12">
      <c r="A47" s="22" t="s">
        <v>96</v>
      </c>
      <c r="B47" s="19" t="s">
        <v>153</v>
      </c>
      <c r="C47" s="20">
        <f t="shared" si="10"/>
        <v>0</v>
      </c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ht="12.75" thickBot="1">
      <c r="A48" s="22" t="s">
        <v>97</v>
      </c>
      <c r="B48" s="19" t="s">
        <v>154</v>
      </c>
      <c r="C48" s="20">
        <f t="shared" si="10"/>
        <v>0</v>
      </c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ht="12.75" thickBot="1">
      <c r="A49" s="36"/>
      <c r="B49" s="37" t="s">
        <v>155</v>
      </c>
      <c r="C49" s="27">
        <f t="shared" si="10"/>
        <v>7976179.300000001</v>
      </c>
      <c r="D49" s="46">
        <f aca="true" t="shared" si="11" ref="D49:AI49">SUM(D38,D39:D48)</f>
        <v>706495</v>
      </c>
      <c r="E49" s="46">
        <f t="shared" si="11"/>
        <v>331039</v>
      </c>
      <c r="F49" s="46">
        <f t="shared" si="11"/>
        <v>895077.7</v>
      </c>
      <c r="G49" s="46">
        <f t="shared" si="11"/>
        <v>650516</v>
      </c>
      <c r="H49" s="46">
        <f t="shared" si="11"/>
        <v>657760</v>
      </c>
      <c r="I49" s="46">
        <f t="shared" si="11"/>
        <v>1057118</v>
      </c>
      <c r="J49" s="46">
        <f t="shared" si="11"/>
        <v>237343.1</v>
      </c>
      <c r="K49" s="46">
        <f t="shared" si="11"/>
        <v>560457</v>
      </c>
      <c r="L49" s="46">
        <f t="shared" si="11"/>
        <v>217849</v>
      </c>
      <c r="M49" s="46">
        <f t="shared" si="11"/>
        <v>447951</v>
      </c>
      <c r="N49" s="46">
        <f t="shared" si="11"/>
        <v>472838</v>
      </c>
      <c r="O49" s="46">
        <f t="shared" si="11"/>
        <v>194116</v>
      </c>
      <c r="P49" s="46">
        <f t="shared" si="11"/>
        <v>302666.9</v>
      </c>
      <c r="Q49" s="46">
        <f t="shared" si="11"/>
        <v>220308</v>
      </c>
      <c r="R49" s="46">
        <f t="shared" si="11"/>
        <v>137767.5</v>
      </c>
      <c r="S49" s="46">
        <f t="shared" si="11"/>
        <v>50766</v>
      </c>
      <c r="T49" s="46">
        <f t="shared" si="11"/>
        <v>108646</v>
      </c>
      <c r="U49" s="46">
        <f t="shared" si="11"/>
        <v>81671</v>
      </c>
      <c r="V49" s="46">
        <f t="shared" si="11"/>
        <v>33014</v>
      </c>
      <c r="W49" s="46">
        <f t="shared" si="11"/>
        <v>98672</v>
      </c>
      <c r="X49" s="46">
        <f t="shared" si="11"/>
        <v>44419</v>
      </c>
      <c r="Y49" s="46">
        <f t="shared" si="11"/>
        <v>69043.5</v>
      </c>
      <c r="Z49" s="46">
        <f t="shared" si="11"/>
        <v>14713</v>
      </c>
      <c r="AA49" s="46">
        <f t="shared" si="11"/>
        <v>1705</v>
      </c>
      <c r="AB49" s="46">
        <f t="shared" si="11"/>
        <v>7726.2</v>
      </c>
      <c r="AC49" s="46">
        <f t="shared" si="11"/>
        <v>28806</v>
      </c>
      <c r="AD49" s="46">
        <f t="shared" si="11"/>
        <v>23227.4</v>
      </c>
      <c r="AE49" s="46">
        <f t="shared" si="11"/>
        <v>8812</v>
      </c>
      <c r="AF49" s="46">
        <f t="shared" si="11"/>
        <v>6270</v>
      </c>
      <c r="AG49" s="46">
        <f t="shared" si="11"/>
        <v>10747</v>
      </c>
      <c r="AH49" s="46">
        <f t="shared" si="11"/>
        <v>8694.8</v>
      </c>
      <c r="AI49" s="46">
        <f t="shared" si="11"/>
        <v>14673</v>
      </c>
      <c r="AJ49" s="46">
        <f aca="true" t="shared" si="12" ref="AJ49:BO49">SUM(AJ38,AJ39:AJ48)</f>
        <v>3765.5</v>
      </c>
      <c r="AK49" s="46">
        <f t="shared" si="12"/>
        <v>10646</v>
      </c>
      <c r="AL49" s="46">
        <f t="shared" si="12"/>
        <v>1920</v>
      </c>
      <c r="AM49" s="46">
        <f t="shared" si="12"/>
        <v>4172</v>
      </c>
      <c r="AN49" s="46">
        <f t="shared" si="12"/>
        <v>18104.3</v>
      </c>
      <c r="AO49" s="46">
        <f t="shared" si="12"/>
        <v>25669</v>
      </c>
      <c r="AP49" s="46">
        <f t="shared" si="12"/>
        <v>7279</v>
      </c>
      <c r="AQ49" s="46">
        <f t="shared" si="12"/>
        <v>2194</v>
      </c>
      <c r="AR49" s="46">
        <f t="shared" si="12"/>
        <v>6038</v>
      </c>
      <c r="AS49" s="46">
        <f t="shared" si="12"/>
        <v>8293</v>
      </c>
      <c r="AT49" s="46">
        <f t="shared" si="12"/>
        <v>1991</v>
      </c>
      <c r="AU49" s="46">
        <f t="shared" si="12"/>
        <v>21981.9</v>
      </c>
      <c r="AV49" s="46">
        <f t="shared" si="12"/>
        <v>1759</v>
      </c>
      <c r="AW49" s="46">
        <f t="shared" si="12"/>
        <v>9086</v>
      </c>
      <c r="AX49" s="46">
        <f t="shared" si="12"/>
        <v>10929.5</v>
      </c>
      <c r="AY49" s="46">
        <f t="shared" si="12"/>
        <v>8630</v>
      </c>
      <c r="AZ49" s="46">
        <f t="shared" si="12"/>
        <v>19231</v>
      </c>
      <c r="BA49" s="46">
        <f t="shared" si="12"/>
        <v>8558</v>
      </c>
      <c r="BB49" s="46">
        <f t="shared" si="12"/>
        <v>16602</v>
      </c>
      <c r="BC49" s="46">
        <f t="shared" si="12"/>
        <v>8973</v>
      </c>
      <c r="BD49" s="46">
        <f t="shared" si="12"/>
        <v>5883</v>
      </c>
      <c r="BE49" s="46">
        <f t="shared" si="12"/>
        <v>8041</v>
      </c>
      <c r="BF49" s="46">
        <f t="shared" si="12"/>
        <v>10587</v>
      </c>
      <c r="BG49" s="46">
        <f t="shared" si="12"/>
        <v>41743</v>
      </c>
      <c r="BH49" s="46">
        <f t="shared" si="12"/>
        <v>13195</v>
      </c>
    </row>
    <row r="50" spans="1:60" s="50" customFormat="1" ht="16.5" customHeight="1" thickBot="1">
      <c r="A50" s="47"/>
      <c r="B50" s="39" t="s">
        <v>98</v>
      </c>
      <c r="C50" s="48">
        <f t="shared" si="10"/>
        <v>9449456.399999999</v>
      </c>
      <c r="D50" s="41">
        <f aca="true" t="shared" si="13" ref="D50:AI50">SUM(D49,D35,D30,D18)</f>
        <v>882799</v>
      </c>
      <c r="E50" s="41">
        <f t="shared" si="13"/>
        <v>403951</v>
      </c>
      <c r="F50" s="41">
        <f t="shared" si="13"/>
        <v>986258.2</v>
      </c>
      <c r="G50" s="49">
        <f t="shared" si="13"/>
        <v>788386</v>
      </c>
      <c r="H50" s="41">
        <f t="shared" si="13"/>
        <v>760233.9</v>
      </c>
      <c r="I50" s="41">
        <f t="shared" si="13"/>
        <v>1197000</v>
      </c>
      <c r="J50" s="41">
        <f t="shared" si="13"/>
        <v>299179.1</v>
      </c>
      <c r="K50" s="41">
        <f t="shared" si="13"/>
        <v>673900</v>
      </c>
      <c r="L50" s="41">
        <f t="shared" si="13"/>
        <v>272309</v>
      </c>
      <c r="M50" s="41">
        <f t="shared" si="13"/>
        <v>551271</v>
      </c>
      <c r="N50" s="41">
        <f t="shared" si="13"/>
        <v>554370</v>
      </c>
      <c r="O50" s="41">
        <f t="shared" si="13"/>
        <v>230517</v>
      </c>
      <c r="P50" s="41">
        <f t="shared" si="13"/>
        <v>346298.9</v>
      </c>
      <c r="Q50" s="41">
        <f t="shared" si="13"/>
        <v>250876.5</v>
      </c>
      <c r="R50" s="41">
        <f t="shared" si="13"/>
        <v>167427.5</v>
      </c>
      <c r="S50" s="41">
        <f t="shared" si="13"/>
        <v>64019</v>
      </c>
      <c r="T50" s="41">
        <f t="shared" si="13"/>
        <v>122703</v>
      </c>
      <c r="U50" s="41">
        <f t="shared" si="13"/>
        <v>98259</v>
      </c>
      <c r="V50" s="41">
        <f t="shared" si="13"/>
        <v>40629</v>
      </c>
      <c r="W50" s="41">
        <f t="shared" si="13"/>
        <v>121562</v>
      </c>
      <c r="X50" s="41">
        <f t="shared" si="13"/>
        <v>52043.7</v>
      </c>
      <c r="Y50" s="41">
        <f t="shared" si="13"/>
        <v>80665.5</v>
      </c>
      <c r="Z50" s="41">
        <f t="shared" si="13"/>
        <v>17415</v>
      </c>
      <c r="AA50" s="41">
        <f t="shared" si="13"/>
        <v>2191</v>
      </c>
      <c r="AB50" s="41">
        <f t="shared" si="13"/>
        <v>9855.2</v>
      </c>
      <c r="AC50" s="41">
        <f t="shared" si="13"/>
        <v>41663.6</v>
      </c>
      <c r="AD50" s="41">
        <f t="shared" si="13"/>
        <v>27104.2</v>
      </c>
      <c r="AE50" s="41">
        <f t="shared" si="13"/>
        <v>11739</v>
      </c>
      <c r="AF50" s="41">
        <f t="shared" si="13"/>
        <v>10486</v>
      </c>
      <c r="AG50" s="41">
        <f t="shared" si="13"/>
        <v>13383.7</v>
      </c>
      <c r="AH50" s="41">
        <f t="shared" si="13"/>
        <v>10863.3</v>
      </c>
      <c r="AI50" s="41">
        <f t="shared" si="13"/>
        <v>17119</v>
      </c>
      <c r="AJ50" s="41">
        <f aca="true" t="shared" si="14" ref="AJ50:BO50">SUM(AJ49,AJ35,AJ30,AJ18)</f>
        <v>4501.1</v>
      </c>
      <c r="AK50" s="41">
        <f t="shared" si="14"/>
        <v>12190</v>
      </c>
      <c r="AL50" s="41">
        <f t="shared" si="14"/>
        <v>2315</v>
      </c>
      <c r="AM50" s="41">
        <f t="shared" si="14"/>
        <v>5476.3</v>
      </c>
      <c r="AN50" s="41">
        <f t="shared" si="14"/>
        <v>23987</v>
      </c>
      <c r="AO50" s="41">
        <f t="shared" si="14"/>
        <v>35015</v>
      </c>
      <c r="AP50" s="41">
        <f t="shared" si="14"/>
        <v>9410</v>
      </c>
      <c r="AQ50" s="41">
        <f t="shared" si="14"/>
        <v>2737</v>
      </c>
      <c r="AR50" s="41">
        <f t="shared" si="14"/>
        <v>6918</v>
      </c>
      <c r="AS50" s="41">
        <f t="shared" si="14"/>
        <v>9988</v>
      </c>
      <c r="AT50" s="41">
        <f t="shared" si="14"/>
        <v>2550</v>
      </c>
      <c r="AU50" s="41">
        <f t="shared" si="14"/>
        <v>23932.9</v>
      </c>
      <c r="AV50" s="41">
        <f t="shared" si="14"/>
        <v>2580</v>
      </c>
      <c r="AW50" s="41">
        <f t="shared" si="14"/>
        <v>14820</v>
      </c>
      <c r="AX50" s="41">
        <f t="shared" si="14"/>
        <v>13562.5</v>
      </c>
      <c r="AY50" s="41">
        <f t="shared" si="14"/>
        <v>11150.3</v>
      </c>
      <c r="AZ50" s="41">
        <f t="shared" si="14"/>
        <v>21961</v>
      </c>
      <c r="BA50" s="41">
        <f t="shared" si="14"/>
        <v>10014</v>
      </c>
      <c r="BB50" s="41">
        <f t="shared" si="14"/>
        <v>20632</v>
      </c>
      <c r="BC50" s="41">
        <f t="shared" si="14"/>
        <v>10309</v>
      </c>
      <c r="BD50" s="41">
        <f t="shared" si="14"/>
        <v>6896</v>
      </c>
      <c r="BE50" s="41">
        <f t="shared" si="14"/>
        <v>9906</v>
      </c>
      <c r="BF50" s="41">
        <f t="shared" si="14"/>
        <v>13703</v>
      </c>
      <c r="BG50" s="41">
        <f t="shared" si="14"/>
        <v>47902</v>
      </c>
      <c r="BH50" s="41">
        <f t="shared" si="14"/>
        <v>20522</v>
      </c>
    </row>
    <row r="51" spans="1:60" ht="15.75" customHeight="1" thickBot="1">
      <c r="A51" s="14"/>
      <c r="B51" s="51" t="s">
        <v>99</v>
      </c>
      <c r="C51" s="16"/>
      <c r="D51" s="16"/>
      <c r="E51" s="16"/>
      <c r="F51" s="16"/>
      <c r="G51" s="1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thickBot="1">
      <c r="A52" s="22" t="s">
        <v>100</v>
      </c>
      <c r="B52" s="19" t="s">
        <v>101</v>
      </c>
      <c r="C52" s="20">
        <f>SUM(D52:BH52)</f>
        <v>6924812.199999999</v>
      </c>
      <c r="D52" s="20">
        <v>547627</v>
      </c>
      <c r="E52" s="20">
        <v>326197</v>
      </c>
      <c r="F52" s="20">
        <v>397662.2</v>
      </c>
      <c r="G52" s="20">
        <v>560962</v>
      </c>
      <c r="H52" s="20">
        <v>549926.1</v>
      </c>
      <c r="I52" s="20">
        <v>800000</v>
      </c>
      <c r="J52" s="20">
        <v>240522.3</v>
      </c>
      <c r="K52" s="20">
        <v>547019</v>
      </c>
      <c r="L52" s="20">
        <v>251077.1</v>
      </c>
      <c r="M52" s="20">
        <v>461624</v>
      </c>
      <c r="N52" s="20">
        <v>374949</v>
      </c>
      <c r="O52" s="20">
        <v>237391</v>
      </c>
      <c r="P52" s="20">
        <v>276256.1</v>
      </c>
      <c r="Q52" s="20">
        <v>218667.5</v>
      </c>
      <c r="R52" s="20">
        <v>160494.2</v>
      </c>
      <c r="S52" s="20">
        <v>61449</v>
      </c>
      <c r="T52" s="20">
        <v>124661</v>
      </c>
      <c r="U52" s="20">
        <v>86176</v>
      </c>
      <c r="V52" s="20">
        <v>45662</v>
      </c>
      <c r="W52" s="20">
        <v>91214</v>
      </c>
      <c r="X52" s="20">
        <v>53016.9</v>
      </c>
      <c r="Y52" s="20">
        <v>58182.8</v>
      </c>
      <c r="Z52" s="20">
        <v>12793</v>
      </c>
      <c r="AA52" s="20">
        <v>2117</v>
      </c>
      <c r="AB52" s="20">
        <v>8241.2</v>
      </c>
      <c r="AC52" s="20">
        <v>35724.6</v>
      </c>
      <c r="AD52" s="20">
        <v>23104.2</v>
      </c>
      <c r="AE52" s="20">
        <v>11739</v>
      </c>
      <c r="AF52" s="20">
        <v>9527</v>
      </c>
      <c r="AG52" s="20">
        <v>14396.8</v>
      </c>
      <c r="AH52" s="20">
        <v>10571.5</v>
      </c>
      <c r="AI52" s="20">
        <v>17119</v>
      </c>
      <c r="AJ52" s="20">
        <v>4790.6</v>
      </c>
      <c r="AK52" s="20">
        <v>11810</v>
      </c>
      <c r="AL52" s="20">
        <v>2415</v>
      </c>
      <c r="AM52" s="20">
        <v>8763.6</v>
      </c>
      <c r="AN52" s="20">
        <v>22415</v>
      </c>
      <c r="AO52" s="20">
        <v>38180</v>
      </c>
      <c r="AP52" s="20">
        <v>8881</v>
      </c>
      <c r="AQ52" s="20">
        <v>2637</v>
      </c>
      <c r="AR52" s="20">
        <v>5308</v>
      </c>
      <c r="AS52" s="20">
        <v>12388</v>
      </c>
      <c r="AT52" s="20">
        <v>2550</v>
      </c>
      <c r="AU52" s="20">
        <v>17582.9</v>
      </c>
      <c r="AV52" s="20">
        <v>2307</v>
      </c>
      <c r="AW52" s="20">
        <v>14020</v>
      </c>
      <c r="AX52" s="20">
        <v>10112.5</v>
      </c>
      <c r="AY52" s="20">
        <v>7195.3</v>
      </c>
      <c r="AZ52" s="20">
        <v>21384</v>
      </c>
      <c r="BA52" s="20">
        <v>9883.5</v>
      </c>
      <c r="BB52" s="20">
        <v>9432</v>
      </c>
      <c r="BC52" s="20">
        <v>12414.7</v>
      </c>
      <c r="BD52" s="20">
        <v>6885.9</v>
      </c>
      <c r="BE52" s="20">
        <v>9906</v>
      </c>
      <c r="BF52" s="20">
        <v>11603</v>
      </c>
      <c r="BG52" s="20">
        <v>35332</v>
      </c>
      <c r="BH52" s="20">
        <v>20545.7</v>
      </c>
    </row>
    <row r="53" spans="1:60" ht="12.75" thickBot="1">
      <c r="A53" s="36" t="s">
        <v>102</v>
      </c>
      <c r="B53" s="37" t="s">
        <v>103</v>
      </c>
      <c r="C53" s="25">
        <f>SUM(D53:BH53)</f>
        <v>3712019.4000000004</v>
      </c>
      <c r="D53" s="25">
        <v>340172</v>
      </c>
      <c r="E53" s="25">
        <v>177754</v>
      </c>
      <c r="F53" s="25">
        <v>589996</v>
      </c>
      <c r="G53" s="25">
        <v>391848</v>
      </c>
      <c r="H53" s="25">
        <v>219379</v>
      </c>
      <c r="I53" s="25">
        <v>400000</v>
      </c>
      <c r="J53" s="25">
        <v>147237.1</v>
      </c>
      <c r="K53" s="25">
        <v>142881</v>
      </c>
      <c r="L53" s="25">
        <v>88839.9</v>
      </c>
      <c r="M53" s="25">
        <v>299410</v>
      </c>
      <c r="N53" s="25">
        <v>357320</v>
      </c>
      <c r="O53" s="25">
        <v>101619</v>
      </c>
      <c r="P53" s="25">
        <v>58429.9</v>
      </c>
      <c r="Q53" s="25">
        <v>50670</v>
      </c>
      <c r="R53" s="25">
        <v>3600</v>
      </c>
      <c r="S53" s="25">
        <v>2570</v>
      </c>
      <c r="T53" s="25">
        <v>66613.3</v>
      </c>
      <c r="U53" s="25">
        <v>37140</v>
      </c>
      <c r="V53" s="25">
        <v>750</v>
      </c>
      <c r="W53" s="25">
        <v>42748</v>
      </c>
      <c r="X53" s="25">
        <v>363.6</v>
      </c>
      <c r="Y53" s="25">
        <v>14749.7</v>
      </c>
      <c r="Z53" s="25"/>
      <c r="AA53" s="25">
        <v>74</v>
      </c>
      <c r="AB53" s="25">
        <v>1614</v>
      </c>
      <c r="AC53" s="25">
        <v>14300</v>
      </c>
      <c r="AD53" s="25">
        <v>3700</v>
      </c>
      <c r="AE53" s="25">
        <v>31123.7</v>
      </c>
      <c r="AF53" s="25">
        <v>4959</v>
      </c>
      <c r="AG53" s="25">
        <v>14414.4</v>
      </c>
      <c r="AH53" s="25">
        <v>620</v>
      </c>
      <c r="AI53" s="25">
        <v>485</v>
      </c>
      <c r="AJ53" s="25"/>
      <c r="AK53" s="25">
        <v>380</v>
      </c>
      <c r="AL53" s="25"/>
      <c r="AM53" s="25">
        <v>3712.7</v>
      </c>
      <c r="AN53" s="25">
        <v>5560</v>
      </c>
      <c r="AO53" s="25">
        <v>2065</v>
      </c>
      <c r="AP53" s="25">
        <v>529</v>
      </c>
      <c r="AQ53" s="25">
        <v>100</v>
      </c>
      <c r="AR53" s="25">
        <v>1610</v>
      </c>
      <c r="AS53" s="25"/>
      <c r="AT53" s="25"/>
      <c r="AU53" s="25">
        <v>6350</v>
      </c>
      <c r="AV53" s="25">
        <v>423</v>
      </c>
      <c r="AW53" s="25">
        <v>800</v>
      </c>
      <c r="AX53" s="25">
        <v>13450</v>
      </c>
      <c r="AY53" s="25">
        <v>3955</v>
      </c>
      <c r="AZ53" s="25">
        <v>685</v>
      </c>
      <c r="BA53" s="25">
        <v>15000</v>
      </c>
      <c r="BB53" s="25">
        <v>11200</v>
      </c>
      <c r="BC53" s="25">
        <v>5751</v>
      </c>
      <c r="BD53" s="25">
        <v>2810.1</v>
      </c>
      <c r="BE53" s="25"/>
      <c r="BF53" s="25">
        <v>2100</v>
      </c>
      <c r="BG53" s="25">
        <v>13950</v>
      </c>
      <c r="BH53" s="25">
        <v>16208</v>
      </c>
    </row>
    <row r="54" spans="1:60" s="50" customFormat="1" ht="15" thickBot="1">
      <c r="A54" s="47"/>
      <c r="B54" s="39" t="s">
        <v>104</v>
      </c>
      <c r="C54" s="48">
        <f>SUM(D54:BH54)</f>
        <v>10636831.599999998</v>
      </c>
      <c r="D54" s="41">
        <f aca="true" t="shared" si="15" ref="D54:AI54">SUM(D52:D53)</f>
        <v>887799</v>
      </c>
      <c r="E54" s="41">
        <f t="shared" si="15"/>
        <v>503951</v>
      </c>
      <c r="F54" s="41">
        <f t="shared" si="15"/>
        <v>987658.2</v>
      </c>
      <c r="G54" s="53">
        <f t="shared" si="15"/>
        <v>952810</v>
      </c>
      <c r="H54" s="41">
        <f t="shared" si="15"/>
        <v>769305.1</v>
      </c>
      <c r="I54" s="41">
        <f t="shared" si="15"/>
        <v>1200000</v>
      </c>
      <c r="J54" s="41">
        <f t="shared" si="15"/>
        <v>387759.4</v>
      </c>
      <c r="K54" s="41">
        <f t="shared" si="15"/>
        <v>689900</v>
      </c>
      <c r="L54" s="41">
        <f t="shared" si="15"/>
        <v>339917</v>
      </c>
      <c r="M54" s="41">
        <f t="shared" si="15"/>
        <v>761034</v>
      </c>
      <c r="N54" s="41">
        <f t="shared" si="15"/>
        <v>732269</v>
      </c>
      <c r="O54" s="41">
        <f t="shared" si="15"/>
        <v>339010</v>
      </c>
      <c r="P54" s="41">
        <f t="shared" si="15"/>
        <v>334686</v>
      </c>
      <c r="Q54" s="41">
        <f t="shared" si="15"/>
        <v>269337.5</v>
      </c>
      <c r="R54" s="41">
        <f t="shared" si="15"/>
        <v>164094.2</v>
      </c>
      <c r="S54" s="41">
        <f t="shared" si="15"/>
        <v>64019</v>
      </c>
      <c r="T54" s="41">
        <f t="shared" si="15"/>
        <v>191274.3</v>
      </c>
      <c r="U54" s="41">
        <f t="shared" si="15"/>
        <v>123316</v>
      </c>
      <c r="V54" s="41">
        <f t="shared" si="15"/>
        <v>46412</v>
      </c>
      <c r="W54" s="41">
        <f t="shared" si="15"/>
        <v>133962</v>
      </c>
      <c r="X54" s="41">
        <f t="shared" si="15"/>
        <v>53380.5</v>
      </c>
      <c r="Y54" s="41">
        <f t="shared" si="15"/>
        <v>72932.5</v>
      </c>
      <c r="Z54" s="41">
        <f t="shared" si="15"/>
        <v>12793</v>
      </c>
      <c r="AA54" s="41">
        <f t="shared" si="15"/>
        <v>2191</v>
      </c>
      <c r="AB54" s="41">
        <f t="shared" si="15"/>
        <v>9855.2</v>
      </c>
      <c r="AC54" s="41">
        <f t="shared" si="15"/>
        <v>50024.6</v>
      </c>
      <c r="AD54" s="41">
        <f t="shared" si="15"/>
        <v>26804.2</v>
      </c>
      <c r="AE54" s="41">
        <f t="shared" si="15"/>
        <v>42862.7</v>
      </c>
      <c r="AF54" s="41">
        <f t="shared" si="15"/>
        <v>14486</v>
      </c>
      <c r="AG54" s="41">
        <f t="shared" si="15"/>
        <v>28811.199999999997</v>
      </c>
      <c r="AH54" s="41">
        <f t="shared" si="15"/>
        <v>11191.5</v>
      </c>
      <c r="AI54" s="41">
        <f t="shared" si="15"/>
        <v>17604</v>
      </c>
      <c r="AJ54" s="41">
        <f aca="true" t="shared" si="16" ref="AJ54:BO54">SUM(AJ52:AJ53)</f>
        <v>4790.6</v>
      </c>
      <c r="AK54" s="41">
        <f t="shared" si="16"/>
        <v>12190</v>
      </c>
      <c r="AL54" s="41">
        <f t="shared" si="16"/>
        <v>2415</v>
      </c>
      <c r="AM54" s="41">
        <f t="shared" si="16"/>
        <v>12476.3</v>
      </c>
      <c r="AN54" s="41">
        <f t="shared" si="16"/>
        <v>27975</v>
      </c>
      <c r="AO54" s="41">
        <f t="shared" si="16"/>
        <v>40245</v>
      </c>
      <c r="AP54" s="41">
        <f t="shared" si="16"/>
        <v>9410</v>
      </c>
      <c r="AQ54" s="41">
        <f t="shared" si="16"/>
        <v>2737</v>
      </c>
      <c r="AR54" s="41">
        <f t="shared" si="16"/>
        <v>6918</v>
      </c>
      <c r="AS54" s="41">
        <f t="shared" si="16"/>
        <v>12388</v>
      </c>
      <c r="AT54" s="41">
        <f t="shared" si="16"/>
        <v>2550</v>
      </c>
      <c r="AU54" s="41">
        <f t="shared" si="16"/>
        <v>23932.9</v>
      </c>
      <c r="AV54" s="41">
        <f t="shared" si="16"/>
        <v>2730</v>
      </c>
      <c r="AW54" s="41">
        <f t="shared" si="16"/>
        <v>14820</v>
      </c>
      <c r="AX54" s="41">
        <f t="shared" si="16"/>
        <v>23562.5</v>
      </c>
      <c r="AY54" s="41">
        <f t="shared" si="16"/>
        <v>11150.3</v>
      </c>
      <c r="AZ54" s="41">
        <f t="shared" si="16"/>
        <v>22069</v>
      </c>
      <c r="BA54" s="41">
        <f t="shared" si="16"/>
        <v>24883.5</v>
      </c>
      <c r="BB54" s="41">
        <f t="shared" si="16"/>
        <v>20632</v>
      </c>
      <c r="BC54" s="41">
        <f t="shared" si="16"/>
        <v>18165.7</v>
      </c>
      <c r="BD54" s="41">
        <f t="shared" si="16"/>
        <v>9696</v>
      </c>
      <c r="BE54" s="41">
        <f t="shared" si="16"/>
        <v>9906</v>
      </c>
      <c r="BF54" s="41">
        <f t="shared" si="16"/>
        <v>13703</v>
      </c>
      <c r="BG54" s="41">
        <f t="shared" si="16"/>
        <v>49282</v>
      </c>
      <c r="BH54" s="41">
        <f t="shared" si="16"/>
        <v>36753.7</v>
      </c>
    </row>
    <row r="55" spans="1:60" s="50" customFormat="1" ht="15" thickBot="1">
      <c r="A55" s="47"/>
      <c r="B55" s="39" t="s">
        <v>105</v>
      </c>
      <c r="C55" s="52">
        <f>SUM(D55:BH55)</f>
        <v>-1187375.2</v>
      </c>
      <c r="D55" s="41">
        <f aca="true" t="shared" si="17" ref="D55:AI55">D50-D54</f>
        <v>-5000</v>
      </c>
      <c r="E55" s="41">
        <f t="shared" si="17"/>
        <v>-100000</v>
      </c>
      <c r="F55" s="41">
        <f t="shared" si="17"/>
        <v>-1400</v>
      </c>
      <c r="G55" s="49">
        <f t="shared" si="17"/>
        <v>-164424</v>
      </c>
      <c r="H55" s="41">
        <f t="shared" si="17"/>
        <v>-9071.199999999953</v>
      </c>
      <c r="I55" s="41">
        <f t="shared" si="17"/>
        <v>-3000</v>
      </c>
      <c r="J55" s="41">
        <f t="shared" si="17"/>
        <v>-88580.30000000005</v>
      </c>
      <c r="K55" s="41">
        <f t="shared" si="17"/>
        <v>-16000</v>
      </c>
      <c r="L55" s="41">
        <f t="shared" si="17"/>
        <v>-67608</v>
      </c>
      <c r="M55" s="41">
        <f t="shared" si="17"/>
        <v>-209763</v>
      </c>
      <c r="N55" s="41">
        <f t="shared" si="17"/>
        <v>-177899</v>
      </c>
      <c r="O55" s="41">
        <f t="shared" si="17"/>
        <v>-108493</v>
      </c>
      <c r="P55" s="41">
        <f t="shared" si="17"/>
        <v>11612.900000000023</v>
      </c>
      <c r="Q55" s="41">
        <f t="shared" si="17"/>
        <v>-18461</v>
      </c>
      <c r="R55" s="41">
        <f t="shared" si="17"/>
        <v>3333.2999999999884</v>
      </c>
      <c r="S55" s="41">
        <f t="shared" si="17"/>
        <v>0</v>
      </c>
      <c r="T55" s="41">
        <f t="shared" si="17"/>
        <v>-68571.29999999999</v>
      </c>
      <c r="U55" s="41">
        <f t="shared" si="17"/>
        <v>-25057</v>
      </c>
      <c r="V55" s="41">
        <f t="shared" si="17"/>
        <v>-5783</v>
      </c>
      <c r="W55" s="41">
        <f t="shared" si="17"/>
        <v>-12400</v>
      </c>
      <c r="X55" s="41">
        <f t="shared" si="17"/>
        <v>-1336.800000000003</v>
      </c>
      <c r="Y55" s="41">
        <f t="shared" si="17"/>
        <v>7733</v>
      </c>
      <c r="Z55" s="41">
        <f t="shared" si="17"/>
        <v>4622</v>
      </c>
      <c r="AA55" s="41">
        <f t="shared" si="17"/>
        <v>0</v>
      </c>
      <c r="AB55" s="41">
        <f t="shared" si="17"/>
        <v>0</v>
      </c>
      <c r="AC55" s="41">
        <f t="shared" si="17"/>
        <v>-8361</v>
      </c>
      <c r="AD55" s="41">
        <f t="shared" si="17"/>
        <v>300</v>
      </c>
      <c r="AE55" s="41">
        <f t="shared" si="17"/>
        <v>-31123.699999999997</v>
      </c>
      <c r="AF55" s="41">
        <f t="shared" si="17"/>
        <v>-4000</v>
      </c>
      <c r="AG55" s="41">
        <f t="shared" si="17"/>
        <v>-15427.499999999996</v>
      </c>
      <c r="AH55" s="41">
        <f t="shared" si="17"/>
        <v>-328.2000000000007</v>
      </c>
      <c r="AI55" s="41">
        <f t="shared" si="17"/>
        <v>-485</v>
      </c>
      <c r="AJ55" s="41">
        <f aca="true" t="shared" si="18" ref="AJ55:BO55">AJ50-AJ54</f>
        <v>-289.5</v>
      </c>
      <c r="AK55" s="41">
        <f t="shared" si="18"/>
        <v>0</v>
      </c>
      <c r="AL55" s="41">
        <f t="shared" si="18"/>
        <v>-100</v>
      </c>
      <c r="AM55" s="41">
        <f t="shared" si="18"/>
        <v>-6999.999999999999</v>
      </c>
      <c r="AN55" s="41">
        <f t="shared" si="18"/>
        <v>-3988</v>
      </c>
      <c r="AO55" s="41">
        <f t="shared" si="18"/>
        <v>-5230</v>
      </c>
      <c r="AP55" s="41">
        <f t="shared" si="18"/>
        <v>0</v>
      </c>
      <c r="AQ55" s="41">
        <f t="shared" si="18"/>
        <v>0</v>
      </c>
      <c r="AR55" s="41">
        <f t="shared" si="18"/>
        <v>0</v>
      </c>
      <c r="AS55" s="41">
        <f t="shared" si="18"/>
        <v>-2400</v>
      </c>
      <c r="AT55" s="41">
        <f t="shared" si="18"/>
        <v>0</v>
      </c>
      <c r="AU55" s="41">
        <f t="shared" si="18"/>
        <v>0</v>
      </c>
      <c r="AV55" s="41">
        <f t="shared" si="18"/>
        <v>-150</v>
      </c>
      <c r="AW55" s="41">
        <f t="shared" si="18"/>
        <v>0</v>
      </c>
      <c r="AX55" s="41">
        <f t="shared" si="18"/>
        <v>-10000</v>
      </c>
      <c r="AY55" s="41">
        <f t="shared" si="18"/>
        <v>0</v>
      </c>
      <c r="AZ55" s="41">
        <f t="shared" si="18"/>
        <v>-108</v>
      </c>
      <c r="BA55" s="41">
        <f t="shared" si="18"/>
        <v>-14869.5</v>
      </c>
      <c r="BB55" s="41">
        <f t="shared" si="18"/>
        <v>0</v>
      </c>
      <c r="BC55" s="41">
        <f t="shared" si="18"/>
        <v>-7856.700000000001</v>
      </c>
      <c r="BD55" s="41">
        <f t="shared" si="18"/>
        <v>-2800</v>
      </c>
      <c r="BE55" s="41">
        <f t="shared" si="18"/>
        <v>0</v>
      </c>
      <c r="BF55" s="41">
        <f t="shared" si="18"/>
        <v>0</v>
      </c>
      <c r="BG55" s="41">
        <f t="shared" si="18"/>
        <v>-1380</v>
      </c>
      <c r="BH55" s="41">
        <f t="shared" si="18"/>
        <v>-16231.699999999997</v>
      </c>
    </row>
    <row r="56" spans="1:60" s="57" customFormat="1" ht="15" thickBot="1">
      <c r="A56" s="54"/>
      <c r="B56" s="55"/>
      <c r="C56" s="68"/>
      <c r="D56" s="56"/>
      <c r="E56" s="56"/>
      <c r="F56" s="56"/>
      <c r="G56" s="69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</row>
    <row r="57" spans="1:60" ht="15" thickBot="1">
      <c r="A57" s="14"/>
      <c r="B57" s="51" t="s">
        <v>106</v>
      </c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</row>
    <row r="58" spans="1:60" ht="12">
      <c r="A58" s="22" t="s">
        <v>128</v>
      </c>
      <c r="B58" s="19" t="s">
        <v>129</v>
      </c>
      <c r="C58" s="20">
        <f aca="true" t="shared" si="19" ref="C58:C63">SUM(D58:BH58)</f>
        <v>0</v>
      </c>
      <c r="D58" s="20"/>
      <c r="E58" s="20"/>
      <c r="F58" s="20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</row>
    <row r="59" spans="1:60" ht="12">
      <c r="A59" s="22" t="s">
        <v>130</v>
      </c>
      <c r="B59" s="19" t="s">
        <v>131</v>
      </c>
      <c r="C59" s="20">
        <f t="shared" si="19"/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1:60" ht="12">
      <c r="A60" s="22" t="s">
        <v>132</v>
      </c>
      <c r="B60" s="19" t="s">
        <v>133</v>
      </c>
      <c r="C60" s="20">
        <f t="shared" si="19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1:60" ht="12">
      <c r="A61" s="22" t="s">
        <v>134</v>
      </c>
      <c r="B61" s="19" t="s">
        <v>135</v>
      </c>
      <c r="C61" s="20">
        <f t="shared" si="19"/>
        <v>-30167.5</v>
      </c>
      <c r="D61" s="20"/>
      <c r="E61" s="20">
        <v>-580</v>
      </c>
      <c r="F61" s="20"/>
      <c r="G61" s="20"/>
      <c r="H61" s="20"/>
      <c r="I61" s="20"/>
      <c r="J61" s="20"/>
      <c r="K61" s="20">
        <v>-4357</v>
      </c>
      <c r="L61" s="20"/>
      <c r="M61" s="20"/>
      <c r="N61" s="20"/>
      <c r="O61" s="20"/>
      <c r="P61" s="20">
        <v>-11612.9</v>
      </c>
      <c r="Q61" s="20">
        <v>-889</v>
      </c>
      <c r="R61" s="20">
        <v>-3333.3</v>
      </c>
      <c r="S61" s="20"/>
      <c r="T61" s="20">
        <v>-753.7</v>
      </c>
      <c r="U61" s="20"/>
      <c r="V61" s="20"/>
      <c r="W61" s="20"/>
      <c r="X61" s="20"/>
      <c r="Y61" s="20">
        <v>-2000</v>
      </c>
      <c r="Z61" s="20">
        <v>-4622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>
        <v>-244.5</v>
      </c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>
        <v>-1775.1</v>
      </c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</row>
    <row r="62" spans="1:60" s="74" customFormat="1" ht="12">
      <c r="A62" s="71">
        <v>8115</v>
      </c>
      <c r="B62" s="72" t="s">
        <v>107</v>
      </c>
      <c r="C62" s="73">
        <f t="shared" si="19"/>
        <v>1232197.3</v>
      </c>
      <c r="D62" s="73"/>
      <c r="E62" s="73">
        <v>100009</v>
      </c>
      <c r="F62" s="73">
        <v>2460</v>
      </c>
      <c r="G62" s="73">
        <v>164424</v>
      </c>
      <c r="H62" s="73">
        <v>1071.2</v>
      </c>
      <c r="I62" s="73">
        <v>3000</v>
      </c>
      <c r="J62" s="73">
        <v>88580.3</v>
      </c>
      <c r="K62" s="73">
        <v>33357</v>
      </c>
      <c r="L62" s="73">
        <v>67608</v>
      </c>
      <c r="M62" s="73">
        <v>209763</v>
      </c>
      <c r="N62" s="73">
        <v>177899</v>
      </c>
      <c r="O62" s="73">
        <v>108493</v>
      </c>
      <c r="P62" s="73"/>
      <c r="Q62" s="73">
        <v>22350</v>
      </c>
      <c r="R62" s="73"/>
      <c r="S62" s="73"/>
      <c r="T62" s="73">
        <v>70800</v>
      </c>
      <c r="U62" s="73">
        <v>25057</v>
      </c>
      <c r="V62" s="73">
        <v>5783</v>
      </c>
      <c r="W62" s="73">
        <v>12400</v>
      </c>
      <c r="X62" s="73">
        <v>1336.8</v>
      </c>
      <c r="Y62" s="73"/>
      <c r="Z62" s="73"/>
      <c r="AA62" s="73"/>
      <c r="AB62" s="73"/>
      <c r="AC62" s="73">
        <v>8361</v>
      </c>
      <c r="AD62" s="73"/>
      <c r="AE62" s="73">
        <v>31123.7</v>
      </c>
      <c r="AF62" s="73">
        <v>5800</v>
      </c>
      <c r="AG62" s="73">
        <v>16330.6</v>
      </c>
      <c r="AH62" s="73">
        <v>372.2</v>
      </c>
      <c r="AI62" s="73">
        <v>485</v>
      </c>
      <c r="AJ62" s="73">
        <v>534</v>
      </c>
      <c r="AK62" s="73"/>
      <c r="AL62" s="73">
        <v>100</v>
      </c>
      <c r="AM62" s="73">
        <v>7000</v>
      </c>
      <c r="AN62" s="73">
        <v>3988</v>
      </c>
      <c r="AO62" s="73">
        <v>5230</v>
      </c>
      <c r="AP62" s="73"/>
      <c r="AQ62" s="73"/>
      <c r="AR62" s="73"/>
      <c r="AS62" s="73">
        <v>2400</v>
      </c>
      <c r="AT62" s="73"/>
      <c r="AU62" s="73">
        <v>2228.6</v>
      </c>
      <c r="AV62" s="73">
        <v>150</v>
      </c>
      <c r="AW62" s="73"/>
      <c r="AX62" s="73">
        <v>10000</v>
      </c>
      <c r="AY62" s="73"/>
      <c r="AZ62" s="73">
        <v>108</v>
      </c>
      <c r="BA62" s="73">
        <v>14869.5</v>
      </c>
      <c r="BB62" s="73"/>
      <c r="BC62" s="73">
        <v>7856.7</v>
      </c>
      <c r="BD62" s="73">
        <v>2800</v>
      </c>
      <c r="BE62" s="73"/>
      <c r="BF62" s="73"/>
      <c r="BG62" s="73">
        <v>1380</v>
      </c>
      <c r="BH62" s="73">
        <v>16688.7</v>
      </c>
    </row>
    <row r="63" spans="1:60" s="74" customFormat="1" ht="12">
      <c r="A63" s="71">
        <v>8115</v>
      </c>
      <c r="B63" s="72" t="s">
        <v>108</v>
      </c>
      <c r="C63" s="75">
        <f t="shared" si="19"/>
        <v>-8590.5</v>
      </c>
      <c r="D63" s="73"/>
      <c r="E63" s="73">
        <v>-1</v>
      </c>
      <c r="F63" s="73">
        <v>-1060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>
        <v>-3000</v>
      </c>
      <c r="R63" s="73"/>
      <c r="S63" s="73"/>
      <c r="T63" s="73">
        <v>-1475</v>
      </c>
      <c r="U63" s="73"/>
      <c r="V63" s="73"/>
      <c r="W63" s="73"/>
      <c r="X63" s="73"/>
      <c r="Y63" s="73"/>
      <c r="Z63" s="73"/>
      <c r="AA63" s="73"/>
      <c r="AB63" s="73"/>
      <c r="AC63" s="73"/>
      <c r="AD63" s="73">
        <v>-300</v>
      </c>
      <c r="AE63" s="73"/>
      <c r="AF63" s="73">
        <v>-1800</v>
      </c>
      <c r="AG63" s="73"/>
      <c r="AH63" s="73">
        <v>-44</v>
      </c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>
        <v>-453.5</v>
      </c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>
        <v>-457</v>
      </c>
    </row>
    <row r="64" spans="1:60" ht="12">
      <c r="A64" s="22">
        <v>8115</v>
      </c>
      <c r="B64" s="19" t="s">
        <v>109</v>
      </c>
      <c r="C64" s="20">
        <f>C62+C63</f>
        <v>1223606.8</v>
      </c>
      <c r="D64" s="20">
        <f aca="true" t="shared" si="20" ref="D64:AI64">SUM(D62:D63)</f>
        <v>0</v>
      </c>
      <c r="E64" s="20">
        <f t="shared" si="20"/>
        <v>100008</v>
      </c>
      <c r="F64" s="20">
        <f t="shared" si="20"/>
        <v>1400</v>
      </c>
      <c r="G64" s="20">
        <f t="shared" si="20"/>
        <v>164424</v>
      </c>
      <c r="H64" s="20">
        <f t="shared" si="20"/>
        <v>1071.2</v>
      </c>
      <c r="I64" s="20">
        <f t="shared" si="20"/>
        <v>3000</v>
      </c>
      <c r="J64" s="20">
        <f t="shared" si="20"/>
        <v>88580.3</v>
      </c>
      <c r="K64" s="20">
        <f t="shared" si="20"/>
        <v>33357</v>
      </c>
      <c r="L64" s="20">
        <f t="shared" si="20"/>
        <v>67608</v>
      </c>
      <c r="M64" s="20">
        <f t="shared" si="20"/>
        <v>209763</v>
      </c>
      <c r="N64" s="20">
        <f t="shared" si="20"/>
        <v>177899</v>
      </c>
      <c r="O64" s="20">
        <f t="shared" si="20"/>
        <v>108493</v>
      </c>
      <c r="P64" s="20">
        <f t="shared" si="20"/>
        <v>0</v>
      </c>
      <c r="Q64" s="20">
        <f t="shared" si="20"/>
        <v>19350</v>
      </c>
      <c r="R64" s="20">
        <f t="shared" si="20"/>
        <v>0</v>
      </c>
      <c r="S64" s="20">
        <f t="shared" si="20"/>
        <v>0</v>
      </c>
      <c r="T64" s="20">
        <f t="shared" si="20"/>
        <v>69325</v>
      </c>
      <c r="U64" s="20">
        <f t="shared" si="20"/>
        <v>25057</v>
      </c>
      <c r="V64" s="20">
        <f t="shared" si="20"/>
        <v>5783</v>
      </c>
      <c r="W64" s="20">
        <f t="shared" si="20"/>
        <v>12400</v>
      </c>
      <c r="X64" s="20">
        <f t="shared" si="20"/>
        <v>1336.8</v>
      </c>
      <c r="Y64" s="20">
        <f t="shared" si="20"/>
        <v>0</v>
      </c>
      <c r="Z64" s="20">
        <f t="shared" si="20"/>
        <v>0</v>
      </c>
      <c r="AA64" s="20">
        <f t="shared" si="20"/>
        <v>0</v>
      </c>
      <c r="AB64" s="20">
        <f t="shared" si="20"/>
        <v>0</v>
      </c>
      <c r="AC64" s="20">
        <f t="shared" si="20"/>
        <v>8361</v>
      </c>
      <c r="AD64" s="20">
        <f t="shared" si="20"/>
        <v>-300</v>
      </c>
      <c r="AE64" s="20">
        <f t="shared" si="20"/>
        <v>31123.7</v>
      </c>
      <c r="AF64" s="20">
        <f t="shared" si="20"/>
        <v>4000</v>
      </c>
      <c r="AG64" s="20">
        <f t="shared" si="20"/>
        <v>16330.6</v>
      </c>
      <c r="AH64" s="20">
        <f t="shared" si="20"/>
        <v>328.2</v>
      </c>
      <c r="AI64" s="20">
        <f t="shared" si="20"/>
        <v>485</v>
      </c>
      <c r="AJ64" s="20">
        <f aca="true" t="shared" si="21" ref="AJ64:BO64">SUM(AJ62:AJ63)</f>
        <v>534</v>
      </c>
      <c r="AK64" s="20">
        <f t="shared" si="21"/>
        <v>0</v>
      </c>
      <c r="AL64" s="20">
        <f t="shared" si="21"/>
        <v>100</v>
      </c>
      <c r="AM64" s="20">
        <f t="shared" si="21"/>
        <v>7000</v>
      </c>
      <c r="AN64" s="20">
        <f t="shared" si="21"/>
        <v>3988</v>
      </c>
      <c r="AO64" s="20">
        <f t="shared" si="21"/>
        <v>5230</v>
      </c>
      <c r="AP64" s="20">
        <f t="shared" si="21"/>
        <v>0</v>
      </c>
      <c r="AQ64" s="20">
        <f t="shared" si="21"/>
        <v>0</v>
      </c>
      <c r="AR64" s="20">
        <f t="shared" si="21"/>
        <v>0</v>
      </c>
      <c r="AS64" s="20">
        <f t="shared" si="21"/>
        <v>2400</v>
      </c>
      <c r="AT64" s="20">
        <f t="shared" si="21"/>
        <v>0</v>
      </c>
      <c r="AU64" s="20">
        <f t="shared" si="21"/>
        <v>1775.1</v>
      </c>
      <c r="AV64" s="20">
        <f t="shared" si="21"/>
        <v>150</v>
      </c>
      <c r="AW64" s="20">
        <f t="shared" si="21"/>
        <v>0</v>
      </c>
      <c r="AX64" s="20">
        <f t="shared" si="21"/>
        <v>10000</v>
      </c>
      <c r="AY64" s="20">
        <f t="shared" si="21"/>
        <v>0</v>
      </c>
      <c r="AZ64" s="20">
        <f t="shared" si="21"/>
        <v>108</v>
      </c>
      <c r="BA64" s="20">
        <f t="shared" si="21"/>
        <v>14869.5</v>
      </c>
      <c r="BB64" s="20">
        <f t="shared" si="21"/>
        <v>0</v>
      </c>
      <c r="BC64" s="20">
        <f t="shared" si="21"/>
        <v>7856.7</v>
      </c>
      <c r="BD64" s="20">
        <f t="shared" si="21"/>
        <v>2800</v>
      </c>
      <c r="BE64" s="20">
        <f t="shared" si="21"/>
        <v>0</v>
      </c>
      <c r="BF64" s="20">
        <f t="shared" si="21"/>
        <v>0</v>
      </c>
      <c r="BG64" s="20">
        <f t="shared" si="21"/>
        <v>1380</v>
      </c>
      <c r="BH64" s="20">
        <f t="shared" si="21"/>
        <v>16231.7</v>
      </c>
    </row>
    <row r="65" spans="1:60" ht="12">
      <c r="A65" s="22" t="s">
        <v>136</v>
      </c>
      <c r="B65" s="19" t="s">
        <v>123</v>
      </c>
      <c r="C65" s="20">
        <f>SUM(D65:BH65)</f>
        <v>13572</v>
      </c>
      <c r="D65" s="20">
        <v>5000</v>
      </c>
      <c r="E65" s="20">
        <v>572</v>
      </c>
      <c r="F65" s="20"/>
      <c r="G65" s="21"/>
      <c r="H65" s="20">
        <v>8000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</row>
    <row r="66" spans="1:60" ht="12">
      <c r="A66" s="22" t="s">
        <v>137</v>
      </c>
      <c r="B66" s="19" t="s">
        <v>124</v>
      </c>
      <c r="C66" s="20">
        <f>SUM(D66:BH66)</f>
        <v>-19636.1</v>
      </c>
      <c r="D66" s="20"/>
      <c r="E66" s="20"/>
      <c r="F66" s="20"/>
      <c r="G66" s="21"/>
      <c r="H66" s="20"/>
      <c r="I66" s="20"/>
      <c r="J66" s="20"/>
      <c r="K66" s="20">
        <v>-13000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>
        <v>-5733</v>
      </c>
      <c r="Z66" s="20"/>
      <c r="AA66" s="20"/>
      <c r="AB66" s="20"/>
      <c r="AC66" s="20"/>
      <c r="AD66" s="20"/>
      <c r="AE66" s="20"/>
      <c r="AF66" s="20"/>
      <c r="AG66" s="20">
        <v>-903.1</v>
      </c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</row>
    <row r="67" spans="1:60" ht="12.75" thickBot="1">
      <c r="A67" s="58">
        <v>8902</v>
      </c>
      <c r="B67" s="59" t="s">
        <v>138</v>
      </c>
      <c r="C67" s="20">
        <f>SUM(D67:BH67)</f>
        <v>0</v>
      </c>
      <c r="D67" s="60"/>
      <c r="E67" s="60"/>
      <c r="F67" s="60"/>
      <c r="G67" s="21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</row>
    <row r="68" spans="1:60" s="33" customFormat="1" ht="12.75" thickBot="1">
      <c r="A68" s="58"/>
      <c r="B68" s="59"/>
      <c r="C68" s="32"/>
      <c r="D68" s="61"/>
      <c r="E68" s="61"/>
      <c r="F68" s="61"/>
      <c r="G68" s="32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</row>
    <row r="69" spans="1:60" s="50" customFormat="1" ht="15" thickBot="1">
      <c r="A69" s="47"/>
      <c r="B69" s="39" t="s">
        <v>110</v>
      </c>
      <c r="C69" s="41">
        <f aca="true" t="shared" si="22" ref="C69:AH69">SUM(C64:C67,C58:C61)</f>
        <v>1187375.2</v>
      </c>
      <c r="D69" s="41">
        <f t="shared" si="22"/>
        <v>5000</v>
      </c>
      <c r="E69" s="41">
        <f t="shared" si="22"/>
        <v>100000</v>
      </c>
      <c r="F69" s="41">
        <f t="shared" si="22"/>
        <v>1400</v>
      </c>
      <c r="G69" s="41">
        <f t="shared" si="22"/>
        <v>164424</v>
      </c>
      <c r="H69" s="41">
        <f t="shared" si="22"/>
        <v>9071.2</v>
      </c>
      <c r="I69" s="41">
        <f t="shared" si="22"/>
        <v>3000</v>
      </c>
      <c r="J69" s="41">
        <f t="shared" si="22"/>
        <v>88580.3</v>
      </c>
      <c r="K69" s="41">
        <f t="shared" si="22"/>
        <v>16000</v>
      </c>
      <c r="L69" s="41">
        <f t="shared" si="22"/>
        <v>67608</v>
      </c>
      <c r="M69" s="41">
        <f t="shared" si="22"/>
        <v>209763</v>
      </c>
      <c r="N69" s="41">
        <f t="shared" si="22"/>
        <v>177899</v>
      </c>
      <c r="O69" s="41">
        <f t="shared" si="22"/>
        <v>108493</v>
      </c>
      <c r="P69" s="41">
        <f t="shared" si="22"/>
        <v>-11612.9</v>
      </c>
      <c r="Q69" s="41">
        <f t="shared" si="22"/>
        <v>18461</v>
      </c>
      <c r="R69" s="41">
        <f t="shared" si="22"/>
        <v>-3333.3</v>
      </c>
      <c r="S69" s="41">
        <f t="shared" si="22"/>
        <v>0</v>
      </c>
      <c r="T69" s="41">
        <f t="shared" si="22"/>
        <v>68571.3</v>
      </c>
      <c r="U69" s="41">
        <f t="shared" si="22"/>
        <v>25057</v>
      </c>
      <c r="V69" s="41">
        <f t="shared" si="22"/>
        <v>5783</v>
      </c>
      <c r="W69" s="41">
        <f t="shared" si="22"/>
        <v>12400</v>
      </c>
      <c r="X69" s="41">
        <f t="shared" si="22"/>
        <v>1336.8</v>
      </c>
      <c r="Y69" s="41">
        <f t="shared" si="22"/>
        <v>-7733</v>
      </c>
      <c r="Z69" s="41">
        <f t="shared" si="22"/>
        <v>-4622</v>
      </c>
      <c r="AA69" s="41">
        <f t="shared" si="22"/>
        <v>0</v>
      </c>
      <c r="AB69" s="41">
        <f t="shared" si="22"/>
        <v>0</v>
      </c>
      <c r="AC69" s="41">
        <f t="shared" si="22"/>
        <v>8361</v>
      </c>
      <c r="AD69" s="41">
        <f t="shared" si="22"/>
        <v>-300</v>
      </c>
      <c r="AE69" s="41">
        <f t="shared" si="22"/>
        <v>31123.7</v>
      </c>
      <c r="AF69" s="41">
        <f t="shared" si="22"/>
        <v>4000</v>
      </c>
      <c r="AG69" s="41">
        <f t="shared" si="22"/>
        <v>15427.5</v>
      </c>
      <c r="AH69" s="41">
        <f t="shared" si="22"/>
        <v>328.2</v>
      </c>
      <c r="AI69" s="41">
        <f aca="true" t="shared" si="23" ref="AI69:BH69">SUM(AI64:AI67,AI58:AI61)</f>
        <v>485</v>
      </c>
      <c r="AJ69" s="41">
        <f t="shared" si="23"/>
        <v>289.5</v>
      </c>
      <c r="AK69" s="41">
        <f t="shared" si="23"/>
        <v>0</v>
      </c>
      <c r="AL69" s="41">
        <f t="shared" si="23"/>
        <v>100</v>
      </c>
      <c r="AM69" s="41">
        <f t="shared" si="23"/>
        <v>7000</v>
      </c>
      <c r="AN69" s="41">
        <f t="shared" si="23"/>
        <v>3988</v>
      </c>
      <c r="AO69" s="41">
        <f t="shared" si="23"/>
        <v>5230</v>
      </c>
      <c r="AP69" s="41">
        <f t="shared" si="23"/>
        <v>0</v>
      </c>
      <c r="AQ69" s="41">
        <f t="shared" si="23"/>
        <v>0</v>
      </c>
      <c r="AR69" s="41">
        <f t="shared" si="23"/>
        <v>0</v>
      </c>
      <c r="AS69" s="41">
        <f t="shared" si="23"/>
        <v>2400</v>
      </c>
      <c r="AT69" s="41">
        <f t="shared" si="23"/>
        <v>0</v>
      </c>
      <c r="AU69" s="41">
        <f t="shared" si="23"/>
        <v>0</v>
      </c>
      <c r="AV69" s="41">
        <f t="shared" si="23"/>
        <v>150</v>
      </c>
      <c r="AW69" s="41">
        <f t="shared" si="23"/>
        <v>0</v>
      </c>
      <c r="AX69" s="41">
        <f t="shared" si="23"/>
        <v>10000</v>
      </c>
      <c r="AY69" s="41">
        <f t="shared" si="23"/>
        <v>0</v>
      </c>
      <c r="AZ69" s="41">
        <f t="shared" si="23"/>
        <v>108</v>
      </c>
      <c r="BA69" s="41">
        <f t="shared" si="23"/>
        <v>14869.5</v>
      </c>
      <c r="BB69" s="41">
        <f t="shared" si="23"/>
        <v>0</v>
      </c>
      <c r="BC69" s="41">
        <f t="shared" si="23"/>
        <v>7856.7</v>
      </c>
      <c r="BD69" s="41">
        <f t="shared" si="23"/>
        <v>2800</v>
      </c>
      <c r="BE69" s="41">
        <f t="shared" si="23"/>
        <v>0</v>
      </c>
      <c r="BF69" s="41">
        <f t="shared" si="23"/>
        <v>0</v>
      </c>
      <c r="BG69" s="41">
        <f t="shared" si="23"/>
        <v>1380</v>
      </c>
      <c r="BH69" s="41">
        <f t="shared" si="23"/>
        <v>16231.7</v>
      </c>
    </row>
    <row r="70" spans="1:60" s="33" customFormat="1" ht="12.75" thickBot="1">
      <c r="A70" s="22"/>
      <c r="B70" s="19"/>
      <c r="C70" s="62"/>
      <c r="D70" s="63"/>
      <c r="E70" s="63"/>
      <c r="F70" s="63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</row>
    <row r="71" spans="1:60" ht="15" thickBot="1">
      <c r="A71" s="64"/>
      <c r="B71" s="51" t="s">
        <v>111</v>
      </c>
      <c r="C71" s="66">
        <f>SUM(D71:BH71)</f>
        <v>5.5422333389287814E-11</v>
      </c>
      <c r="D71" s="65">
        <f aca="true" t="shared" si="24" ref="D71:AI71">D50-D54+D69</f>
        <v>0</v>
      </c>
      <c r="E71" s="65">
        <f t="shared" si="24"/>
        <v>0</v>
      </c>
      <c r="F71" s="65">
        <f t="shared" si="24"/>
        <v>0</v>
      </c>
      <c r="G71" s="67">
        <f t="shared" si="24"/>
        <v>0</v>
      </c>
      <c r="H71" s="65">
        <f t="shared" si="24"/>
        <v>4.729372449219227E-11</v>
      </c>
      <c r="I71" s="65">
        <f t="shared" si="24"/>
        <v>0</v>
      </c>
      <c r="J71" s="65">
        <f t="shared" si="24"/>
        <v>0</v>
      </c>
      <c r="K71" s="65">
        <f t="shared" si="24"/>
        <v>0</v>
      </c>
      <c r="L71" s="65">
        <f t="shared" si="24"/>
        <v>0</v>
      </c>
      <c r="M71" s="65">
        <f t="shared" si="24"/>
        <v>0</v>
      </c>
      <c r="N71" s="65">
        <f t="shared" si="24"/>
        <v>0</v>
      </c>
      <c r="O71" s="65">
        <f t="shared" si="24"/>
        <v>0</v>
      </c>
      <c r="P71" s="65">
        <f t="shared" si="24"/>
        <v>2.3646862246096134E-11</v>
      </c>
      <c r="Q71" s="65">
        <f t="shared" si="24"/>
        <v>0</v>
      </c>
      <c r="R71" s="65">
        <f t="shared" si="24"/>
        <v>-1.1823431123048067E-11</v>
      </c>
      <c r="S71" s="65">
        <f t="shared" si="24"/>
        <v>0</v>
      </c>
      <c r="T71" s="65">
        <f t="shared" si="24"/>
        <v>0</v>
      </c>
      <c r="U71" s="65">
        <f t="shared" si="24"/>
        <v>0</v>
      </c>
      <c r="V71" s="65">
        <f t="shared" si="24"/>
        <v>0</v>
      </c>
      <c r="W71" s="65">
        <f t="shared" si="24"/>
        <v>0</v>
      </c>
      <c r="X71" s="65">
        <f t="shared" si="24"/>
        <v>-2.9558577807620168E-12</v>
      </c>
      <c r="Y71" s="65">
        <f t="shared" si="24"/>
        <v>0</v>
      </c>
      <c r="Z71" s="65">
        <f t="shared" si="24"/>
        <v>0</v>
      </c>
      <c r="AA71" s="65">
        <f t="shared" si="24"/>
        <v>0</v>
      </c>
      <c r="AB71" s="65">
        <f t="shared" si="24"/>
        <v>0</v>
      </c>
      <c r="AC71" s="65">
        <f t="shared" si="24"/>
        <v>0</v>
      </c>
      <c r="AD71" s="65">
        <f t="shared" si="24"/>
        <v>0</v>
      </c>
      <c r="AE71" s="65">
        <f t="shared" si="24"/>
        <v>0</v>
      </c>
      <c r="AF71" s="65">
        <f t="shared" si="24"/>
        <v>0</v>
      </c>
      <c r="AG71" s="65">
        <f t="shared" si="24"/>
        <v>0</v>
      </c>
      <c r="AH71" s="65">
        <f t="shared" si="24"/>
        <v>-7.389644451905042E-13</v>
      </c>
      <c r="AI71" s="65">
        <f t="shared" si="24"/>
        <v>0</v>
      </c>
      <c r="AJ71" s="65">
        <f aca="true" t="shared" si="25" ref="AJ71:BH71">AJ50-AJ54+AJ69</f>
        <v>0</v>
      </c>
      <c r="AK71" s="65">
        <f t="shared" si="25"/>
        <v>0</v>
      </c>
      <c r="AL71" s="65">
        <f t="shared" si="25"/>
        <v>0</v>
      </c>
      <c r="AM71" s="65">
        <f t="shared" si="25"/>
        <v>0</v>
      </c>
      <c r="AN71" s="65">
        <f t="shared" si="25"/>
        <v>0</v>
      </c>
      <c r="AO71" s="65">
        <f t="shared" si="25"/>
        <v>0</v>
      </c>
      <c r="AP71" s="65">
        <f t="shared" si="25"/>
        <v>0</v>
      </c>
      <c r="AQ71" s="65">
        <f t="shared" si="25"/>
        <v>0</v>
      </c>
      <c r="AR71" s="65">
        <f t="shared" si="25"/>
        <v>0</v>
      </c>
      <c r="AS71" s="65">
        <f t="shared" si="25"/>
        <v>0</v>
      </c>
      <c r="AT71" s="65">
        <f t="shared" si="25"/>
        <v>0</v>
      </c>
      <c r="AU71" s="65">
        <f t="shared" si="25"/>
        <v>0</v>
      </c>
      <c r="AV71" s="65">
        <f t="shared" si="25"/>
        <v>0</v>
      </c>
      <c r="AW71" s="65">
        <f t="shared" si="25"/>
        <v>0</v>
      </c>
      <c r="AX71" s="65">
        <f t="shared" si="25"/>
        <v>0</v>
      </c>
      <c r="AY71" s="65">
        <f t="shared" si="25"/>
        <v>0</v>
      </c>
      <c r="AZ71" s="65">
        <f t="shared" si="25"/>
        <v>0</v>
      </c>
      <c r="BA71" s="65">
        <f t="shared" si="25"/>
        <v>0</v>
      </c>
      <c r="BB71" s="65">
        <f t="shared" si="25"/>
        <v>0</v>
      </c>
      <c r="BC71" s="65">
        <f t="shared" si="25"/>
        <v>0</v>
      </c>
      <c r="BD71" s="65">
        <f t="shared" si="25"/>
        <v>0</v>
      </c>
      <c r="BE71" s="65">
        <f t="shared" si="25"/>
        <v>0</v>
      </c>
      <c r="BF71" s="65">
        <f t="shared" si="25"/>
        <v>0</v>
      </c>
      <c r="BG71" s="65">
        <f t="shared" si="25"/>
        <v>0</v>
      </c>
      <c r="BH71" s="65">
        <f t="shared" si="25"/>
        <v>0</v>
      </c>
    </row>
    <row r="72" ht="12">
      <c r="D72" s="3"/>
    </row>
    <row r="73" ht="12">
      <c r="D73" s="3"/>
    </row>
    <row r="74" spans="4:5" ht="12.75">
      <c r="D74" s="3"/>
      <c r="E74"/>
    </row>
    <row r="75" ht="12">
      <c r="D75" s="3"/>
    </row>
    <row r="76" ht="12">
      <c r="D76" s="3"/>
    </row>
    <row r="77" ht="12">
      <c r="D77" s="3"/>
    </row>
    <row r="78" ht="12">
      <c r="D78" s="3"/>
    </row>
    <row r="79" ht="12">
      <c r="D79" s="3"/>
    </row>
    <row r="80" ht="12">
      <c r="D80" s="3"/>
    </row>
    <row r="81" ht="12">
      <c r="D81" s="3"/>
    </row>
    <row r="82" ht="12">
      <c r="D82" s="3"/>
    </row>
    <row r="83" ht="12">
      <c r="D83" s="3"/>
    </row>
    <row r="84" ht="12">
      <c r="D84" s="3"/>
    </row>
    <row r="85" ht="12">
      <c r="D85" s="3"/>
    </row>
    <row r="86" ht="12">
      <c r="D86" s="3"/>
    </row>
    <row r="87" ht="12">
      <c r="D87" s="3"/>
    </row>
    <row r="88" ht="12">
      <c r="D88" s="3"/>
    </row>
    <row r="89" ht="12">
      <c r="D89" s="3"/>
    </row>
    <row r="90" ht="12">
      <c r="D90" s="3"/>
    </row>
    <row r="91" ht="12">
      <c r="D91" s="3"/>
    </row>
    <row r="92" ht="12">
      <c r="D92" s="3"/>
    </row>
    <row r="93" ht="12">
      <c r="D93" s="3"/>
    </row>
    <row r="94" ht="12">
      <c r="D94" s="3"/>
    </row>
    <row r="95" ht="12">
      <c r="D95" s="3"/>
    </row>
    <row r="96" ht="12">
      <c r="D96" s="3"/>
    </row>
    <row r="97" ht="12">
      <c r="D97" s="3"/>
    </row>
    <row r="98" ht="12">
      <c r="D98" s="3"/>
    </row>
    <row r="99" ht="12">
      <c r="D99" s="3"/>
    </row>
    <row r="100" ht="12">
      <c r="D100" s="3"/>
    </row>
    <row r="101" ht="12">
      <c r="D101" s="3"/>
    </row>
    <row r="102" ht="12">
      <c r="D102" s="3"/>
    </row>
    <row r="103" ht="12">
      <c r="D103" s="3"/>
    </row>
    <row r="104" ht="12">
      <c r="D104" s="3"/>
    </row>
    <row r="105" ht="12">
      <c r="D105" s="3"/>
    </row>
    <row r="106" ht="12">
      <c r="D106" s="3"/>
    </row>
    <row r="107" ht="12">
      <c r="D107" s="3"/>
    </row>
    <row r="108" ht="12">
      <c r="D108" s="3"/>
    </row>
    <row r="109" ht="12">
      <c r="D109" s="3"/>
    </row>
    <row r="110" ht="12">
      <c r="D110" s="3"/>
    </row>
    <row r="111" ht="12">
      <c r="D111" s="3"/>
    </row>
    <row r="112" ht="12">
      <c r="D112" s="3"/>
    </row>
    <row r="113" ht="12">
      <c r="D113" s="3"/>
    </row>
    <row r="114" ht="12">
      <c r="D114" s="3"/>
    </row>
    <row r="115" ht="12">
      <c r="D115" s="3"/>
    </row>
    <row r="116" ht="12">
      <c r="D116" s="3"/>
    </row>
    <row r="117" ht="12">
      <c r="D117" s="3"/>
    </row>
    <row r="118" ht="12">
      <c r="D118" s="3"/>
    </row>
    <row r="119" ht="12">
      <c r="D119" s="3"/>
    </row>
    <row r="120" ht="12">
      <c r="D120" s="3"/>
    </row>
    <row r="121" ht="12">
      <c r="D121" s="3"/>
    </row>
    <row r="122" ht="12">
      <c r="D122" s="3"/>
    </row>
    <row r="123" ht="12">
      <c r="D123" s="3"/>
    </row>
    <row r="124" ht="12">
      <c r="D124" s="3"/>
    </row>
    <row r="125" ht="12">
      <c r="D125" s="3"/>
    </row>
    <row r="126" ht="12">
      <c r="D126" s="3"/>
    </row>
    <row r="127" ht="12">
      <c r="D127" s="3"/>
    </row>
    <row r="128" ht="12">
      <c r="D128" s="3"/>
    </row>
    <row r="129" ht="12">
      <c r="D129" s="3"/>
    </row>
    <row r="130" ht="12">
      <c r="D130" s="3"/>
    </row>
    <row r="131" ht="12">
      <c r="D131" s="3"/>
    </row>
    <row r="132" ht="12">
      <c r="D132" s="3"/>
    </row>
    <row r="133" ht="12">
      <c r="D133" s="3"/>
    </row>
    <row r="134" ht="12">
      <c r="D134" s="3"/>
    </row>
    <row r="135" ht="12">
      <c r="D135" s="3"/>
    </row>
    <row r="136" ht="12">
      <c r="D136" s="3"/>
    </row>
    <row r="137" ht="12">
      <c r="D137" s="3"/>
    </row>
    <row r="138" ht="12">
      <c r="D138" s="3"/>
    </row>
    <row r="139" ht="12">
      <c r="D139" s="3"/>
    </row>
    <row r="140" ht="12">
      <c r="D140" s="3"/>
    </row>
    <row r="141" ht="12">
      <c r="D141" s="3"/>
    </row>
    <row r="142" ht="12">
      <c r="D142" s="3"/>
    </row>
    <row r="143" ht="12">
      <c r="D143" s="3"/>
    </row>
    <row r="144" ht="12">
      <c r="D144" s="3"/>
    </row>
    <row r="145" ht="12">
      <c r="D145" s="3"/>
    </row>
    <row r="146" ht="12">
      <c r="D146" s="3"/>
    </row>
    <row r="147" ht="12">
      <c r="D147" s="3"/>
    </row>
    <row r="148" ht="12">
      <c r="D148" s="3"/>
    </row>
    <row r="149" ht="12">
      <c r="D149" s="3"/>
    </row>
    <row r="150" ht="12">
      <c r="D150" s="3"/>
    </row>
    <row r="151" ht="12">
      <c r="D151" s="3"/>
    </row>
    <row r="152" ht="12">
      <c r="D152" s="3"/>
    </row>
    <row r="153" ht="12">
      <c r="D153" s="3"/>
    </row>
    <row r="154" ht="12">
      <c r="D154" s="3"/>
    </row>
    <row r="155" ht="12">
      <c r="D155" s="3"/>
    </row>
    <row r="156" ht="12">
      <c r="D156" s="3"/>
    </row>
    <row r="157" ht="12">
      <c r="D157" s="3"/>
    </row>
    <row r="158" ht="12">
      <c r="D158" s="3"/>
    </row>
    <row r="159" ht="12">
      <c r="D159" s="3"/>
    </row>
    <row r="160" ht="12">
      <c r="D160" s="3"/>
    </row>
    <row r="161" ht="12">
      <c r="D161" s="3"/>
    </row>
    <row r="162" ht="12">
      <c r="D162" s="3"/>
    </row>
    <row r="163" ht="12">
      <c r="D163" s="3"/>
    </row>
    <row r="164" ht="12">
      <c r="D164" s="3"/>
    </row>
    <row r="165" ht="12">
      <c r="D165" s="3"/>
    </row>
    <row r="166" ht="12">
      <c r="D166" s="3"/>
    </row>
    <row r="167" ht="12">
      <c r="D167" s="3"/>
    </row>
    <row r="168" ht="12">
      <c r="D168" s="3"/>
    </row>
    <row r="169" ht="12">
      <c r="D169" s="3"/>
    </row>
    <row r="170" ht="12">
      <c r="D170" s="3"/>
    </row>
    <row r="171" ht="12">
      <c r="D171" s="3"/>
    </row>
    <row r="172" ht="12">
      <c r="D172" s="3"/>
    </row>
    <row r="173" ht="12">
      <c r="D173" s="3"/>
    </row>
    <row r="174" ht="12">
      <c r="D174" s="3"/>
    </row>
    <row r="175" ht="12">
      <c r="D175" s="3"/>
    </row>
    <row r="176" ht="12">
      <c r="D176" s="3"/>
    </row>
    <row r="177" ht="12">
      <c r="D177" s="3"/>
    </row>
    <row r="178" ht="12">
      <c r="D178" s="3"/>
    </row>
    <row r="179" ht="12">
      <c r="D179" s="3"/>
    </row>
    <row r="180" ht="12">
      <c r="D180" s="3"/>
    </row>
    <row r="181" ht="12">
      <c r="D181" s="3"/>
    </row>
    <row r="182" ht="12">
      <c r="D182" s="3"/>
    </row>
    <row r="183" ht="12">
      <c r="D183" s="3"/>
    </row>
    <row r="184" ht="12">
      <c r="D184" s="3"/>
    </row>
    <row r="185" ht="12">
      <c r="D185" s="3"/>
    </row>
    <row r="186" ht="12">
      <c r="D186" s="3"/>
    </row>
    <row r="187" ht="12">
      <c r="D187" s="3"/>
    </row>
    <row r="188" ht="12">
      <c r="D188" s="3"/>
    </row>
    <row r="189" ht="12">
      <c r="D189" s="3"/>
    </row>
    <row r="190" ht="12">
      <c r="D190" s="3"/>
    </row>
    <row r="191" ht="12">
      <c r="D191" s="3"/>
    </row>
    <row r="192" ht="12">
      <c r="D192" s="3"/>
    </row>
    <row r="193" ht="12">
      <c r="D193" s="3"/>
    </row>
    <row r="194" ht="12">
      <c r="D194" s="3"/>
    </row>
    <row r="195" ht="12">
      <c r="D195" s="3"/>
    </row>
    <row r="196" ht="12">
      <c r="D196" s="3"/>
    </row>
    <row r="197" ht="12">
      <c r="D197" s="3"/>
    </row>
    <row r="198" ht="12">
      <c r="D198" s="3"/>
    </row>
    <row r="199" ht="12">
      <c r="D199" s="3"/>
    </row>
    <row r="200" ht="12">
      <c r="D200" s="3"/>
    </row>
    <row r="201" ht="12">
      <c r="D201" s="3"/>
    </row>
    <row r="202" ht="12">
      <c r="D202" s="3"/>
    </row>
    <row r="203" ht="12">
      <c r="D203" s="3"/>
    </row>
    <row r="204" ht="12">
      <c r="D204" s="3"/>
    </row>
    <row r="205" ht="12">
      <c r="D205" s="3"/>
    </row>
    <row r="206" ht="12">
      <c r="D206" s="3"/>
    </row>
    <row r="207" ht="12">
      <c r="D207" s="3"/>
    </row>
    <row r="208" ht="12">
      <c r="D208" s="3"/>
    </row>
    <row r="209" ht="12">
      <c r="D209" s="3"/>
    </row>
    <row r="210" ht="12">
      <c r="D210" s="3"/>
    </row>
    <row r="211" ht="12">
      <c r="D211" s="3"/>
    </row>
    <row r="212" ht="12">
      <c r="D212" s="3"/>
    </row>
    <row r="213" ht="12">
      <c r="D213" s="3"/>
    </row>
    <row r="214" ht="12">
      <c r="D214" s="3"/>
    </row>
    <row r="215" ht="12">
      <c r="D215" s="3"/>
    </row>
    <row r="216" ht="12">
      <c r="D216" s="3"/>
    </row>
    <row r="217" ht="12">
      <c r="D217" s="3"/>
    </row>
    <row r="218" ht="12">
      <c r="D218" s="3"/>
    </row>
    <row r="219" ht="12">
      <c r="D219" s="3"/>
    </row>
    <row r="220" ht="12">
      <c r="D220" s="3"/>
    </row>
    <row r="221" ht="12">
      <c r="D221" s="3"/>
    </row>
    <row r="222" ht="12">
      <c r="D222" s="3"/>
    </row>
    <row r="223" ht="12">
      <c r="D223" s="3"/>
    </row>
    <row r="224" ht="12">
      <c r="D224" s="3"/>
    </row>
    <row r="225" ht="12">
      <c r="D225" s="3"/>
    </row>
    <row r="226" ht="12">
      <c r="D226" s="3"/>
    </row>
    <row r="227" ht="12">
      <c r="D227" s="3"/>
    </row>
    <row r="228" ht="12">
      <c r="D228" s="3"/>
    </row>
    <row r="229" ht="12">
      <c r="D229" s="3"/>
    </row>
    <row r="230" ht="12">
      <c r="D230" s="3"/>
    </row>
    <row r="231" ht="12">
      <c r="D231" s="3"/>
    </row>
    <row r="232" ht="12">
      <c r="D232" s="3"/>
    </row>
    <row r="233" ht="12">
      <c r="D233" s="3"/>
    </row>
    <row r="234" ht="12">
      <c r="D234" s="3"/>
    </row>
    <row r="235" ht="12">
      <c r="D235" s="3"/>
    </row>
    <row r="236" ht="12">
      <c r="D236" s="3"/>
    </row>
    <row r="237" ht="12">
      <c r="D237" s="3"/>
    </row>
    <row r="238" ht="12">
      <c r="D238" s="3"/>
    </row>
    <row r="239" ht="12">
      <c r="D239" s="3"/>
    </row>
    <row r="240" ht="12">
      <c r="D240" s="3"/>
    </row>
    <row r="241" ht="12">
      <c r="D241" s="3"/>
    </row>
    <row r="242" ht="12">
      <c r="D242" s="3"/>
    </row>
    <row r="243" ht="12">
      <c r="D243" s="3"/>
    </row>
    <row r="244" ht="12">
      <c r="D244" s="3"/>
    </row>
    <row r="245" ht="12">
      <c r="D245" s="3"/>
    </row>
    <row r="246" ht="12">
      <c r="D246" s="3"/>
    </row>
    <row r="247" ht="12">
      <c r="D247" s="3"/>
    </row>
    <row r="248" ht="12">
      <c r="D248" s="3"/>
    </row>
    <row r="249" ht="12">
      <c r="D249" s="3"/>
    </row>
    <row r="250" ht="12">
      <c r="D250" s="3"/>
    </row>
    <row r="251" ht="12">
      <c r="D251" s="3"/>
    </row>
    <row r="252" ht="12">
      <c r="D252" s="3"/>
    </row>
    <row r="253" ht="12">
      <c r="D253" s="3"/>
    </row>
    <row r="254" ht="12">
      <c r="D254" s="3"/>
    </row>
    <row r="255" ht="12">
      <c r="D255" s="3"/>
    </row>
    <row r="256" ht="12">
      <c r="D256" s="3"/>
    </row>
    <row r="257" ht="12">
      <c r="D257" s="3"/>
    </row>
    <row r="258" ht="12">
      <c r="D258" s="3"/>
    </row>
    <row r="259" ht="12">
      <c r="D259" s="3"/>
    </row>
    <row r="260" ht="12">
      <c r="D260" s="3"/>
    </row>
    <row r="261" ht="12">
      <c r="D261" s="3"/>
    </row>
    <row r="262" ht="12">
      <c r="D262" s="3"/>
    </row>
    <row r="263" ht="12">
      <c r="D263" s="3"/>
    </row>
    <row r="264" ht="12">
      <c r="D264" s="3"/>
    </row>
    <row r="265" ht="12">
      <c r="D265" s="3"/>
    </row>
    <row r="266" ht="12">
      <c r="D266" s="3"/>
    </row>
    <row r="267" ht="12">
      <c r="D267" s="3"/>
    </row>
    <row r="268" ht="12">
      <c r="D268" s="3"/>
    </row>
    <row r="269" ht="12">
      <c r="D269" s="3"/>
    </row>
    <row r="270" ht="12">
      <c r="D270" s="3"/>
    </row>
    <row r="271" ht="12">
      <c r="D271" s="3"/>
    </row>
    <row r="272" ht="12">
      <c r="D272" s="3"/>
    </row>
    <row r="273" ht="12">
      <c r="D273" s="3"/>
    </row>
    <row r="274" ht="12">
      <c r="D274" s="3"/>
    </row>
    <row r="275" ht="12">
      <c r="D275" s="3"/>
    </row>
    <row r="276" ht="12">
      <c r="D276" s="3"/>
    </row>
    <row r="277" ht="12">
      <c r="D277" s="3"/>
    </row>
    <row r="278" ht="12">
      <c r="D278" s="3"/>
    </row>
    <row r="279" ht="12">
      <c r="D279" s="3"/>
    </row>
    <row r="280" ht="12">
      <c r="D280" s="3"/>
    </row>
    <row r="281" ht="12">
      <c r="D281" s="3"/>
    </row>
    <row r="282" ht="12">
      <c r="D282" s="3"/>
    </row>
    <row r="283" ht="12">
      <c r="D283" s="3"/>
    </row>
  </sheetData>
  <mergeCells count="1">
    <mergeCell ref="A1:C1"/>
  </mergeCells>
  <printOptions horizontalCentered="1"/>
  <pageMargins left="0.3937007874015748" right="0.1968503937007874" top="0.3937007874015748" bottom="0.3937007874015748" header="0.5118110236220472" footer="0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2008-05-29T09:54:25Z</cp:lastPrinted>
  <dcterms:created xsi:type="dcterms:W3CDTF">2002-04-30T05:41:29Z</dcterms:created>
  <dcterms:modified xsi:type="dcterms:W3CDTF">2008-07-17T13:14:58Z</dcterms:modified>
  <cp:category/>
  <cp:version/>
  <cp:contentType/>
  <cp:contentStatus/>
</cp:coreProperties>
</file>