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bilance" sheetId="1" r:id="rId1"/>
    <sheet name="rekapitulace výdajů" sheetId="2" r:id="rId2"/>
  </sheets>
  <definedNames/>
  <calcPr fullCalcOnLoad="1"/>
</workbook>
</file>

<file path=xl/sharedStrings.xml><?xml version="1.0" encoding="utf-8"?>
<sst xmlns="http://schemas.openxmlformats.org/spreadsheetml/2006/main" count="249" uniqueCount="147">
  <si>
    <t>Položka</t>
  </si>
  <si>
    <t>Název seskupení položek</t>
  </si>
  <si>
    <t>v tis. Kč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</si>
  <si>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</si>
  <si>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</si>
  <si>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</si>
  <si>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</si>
  <si>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</si>
  <si>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</si>
  <si>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</si>
  <si>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</si>
  <si>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</si>
  <si>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</si>
  <si>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</si>
  <si>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</si>
  <si>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</si>
  <si>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</si>
  <si>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</si>
  <si>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</si>
  <si>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</si>
  <si>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</si>
  <si>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vybr.činností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</si>
  <si>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</si>
  <si>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</si>
  <si>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</si>
  <si>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</si>
  <si>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</si>
  <si>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</si>
  <si>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</si>
  <si>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</si>
  <si>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</si>
  <si>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</si>
  <si>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</si>
  <si>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</si>
  <si>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</si>
  <si>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</si>
  <si>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</si>
  <si>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</si>
  <si>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</si>
  <si>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</si>
  <si>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</si>
  <si>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</si>
  <si>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</si>
  <si>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</si>
  <si>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</si>
  <si>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</si>
  <si>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</si>
  <si>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</si>
  <si>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</si>
  <si>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</si>
  <si>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</si>
  <si>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</si>
  <si>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</si>
  <si>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</si>
  <si>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</si>
  <si>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</si>
  <si>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</si>
  <si>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</si>
  <si>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4121</t>
  </si>
  <si>
    <t>4122</t>
  </si>
  <si>
    <t>4129</t>
  </si>
  <si>
    <t>Převody z vlastních fondů hospodářské činnosti</t>
  </si>
  <si>
    <t>415X</t>
  </si>
  <si>
    <t>421X</t>
  </si>
  <si>
    <t>422X</t>
  </si>
  <si>
    <t>423X</t>
  </si>
  <si>
    <t>424X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</si>
  <si>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</si>
  <si>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</si>
  <si>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</si>
  <si>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</si>
  <si>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</si>
  <si>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</si>
  <si>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</si>
  <si>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</si>
  <si>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</si>
  <si>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</si>
  <si>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</si>
  <si>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</si>
  <si>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</si>
  <si>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</si>
  <si>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</si>
  <si>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</si>
  <si>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</si>
  <si>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</si>
  <si>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</si>
  <si>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</si>
  <si>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</si>
  <si>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</si>
  <si>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</si>
  <si>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</si>
  <si>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</si>
  <si>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</si>
  <si>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</si>
  <si>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Vlastní hl.m.</t>
  </si>
  <si>
    <t>Praha</t>
  </si>
  <si>
    <t>Soubor rozpočtů</t>
  </si>
  <si>
    <t>MČ hl.m.Prahy</t>
  </si>
  <si>
    <t>za hl.m.Praha</t>
  </si>
  <si>
    <t>CELKEM</t>
  </si>
  <si>
    <t>416X</t>
  </si>
  <si>
    <t>Odvody přebytků organizací s přímým vztahem</t>
  </si>
  <si>
    <t>Přijaté vratky transferů a ost.příjmy z fin.vyp.před.let</t>
  </si>
  <si>
    <t>Ostatní kapitálové příjmy</t>
  </si>
  <si>
    <t>Neinvest.přijaté transferyod veř.rozpočtů ústř.úrovně</t>
  </si>
  <si>
    <t>Neinvest.přijaté transfery od obcí - SR</t>
  </si>
  <si>
    <t>Neinvest.přijaté transfery od obcí - UR</t>
  </si>
  <si>
    <t>Neinvest.přijaté transfery od krajů - SR</t>
  </si>
  <si>
    <t>Neinvest.přijaté transfery od krajů - UR</t>
  </si>
  <si>
    <t>Neinvest.přijaté transfery od rozpočtů územní úrovně</t>
  </si>
  <si>
    <t>Neinvest.přijaté transfery za zahraničí</t>
  </si>
  <si>
    <t>Neinvest.přijaté transfery ze státních fin. aktiv</t>
  </si>
  <si>
    <t>Invest.přijaté transfery od veř. rozp. ústř. úrovně</t>
  </si>
  <si>
    <t>Inv.přijaté transfery od veř.rozp.územní úrovně - SR</t>
  </si>
  <si>
    <t>Inv.přijaté transfery od veř.rozp.územní úrovně - UR</t>
  </si>
  <si>
    <t>Inv.přijaté transfery ze zahraničí</t>
  </si>
  <si>
    <t>Inv.přijaté transfery ze státních fin.aktiv</t>
  </si>
  <si>
    <t>PŘIJATÉ TRANSFERY (součet za třídu 4)</t>
  </si>
  <si>
    <t xml:space="preserve"> BILANCE NÁVRHU ROZPOČTU NA ROK 2008  </t>
  </si>
  <si>
    <t>REKAPITULACE  VÝDAJŮ NÁVRHU  ROZPOČTU  NA  ROK  2008</t>
  </si>
  <si>
    <t>Kap.</t>
  </si>
  <si>
    <t>Text</t>
  </si>
  <si>
    <t>Vlastní hl.město</t>
  </si>
  <si>
    <t>za hl.m.Praha CELKEM</t>
  </si>
  <si>
    <t>KAPITÁLOVÉ VÝDAJE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</si>
  <si>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</si>
  <si>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</si>
  <si>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</si>
  <si>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</si>
  <si>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</si>
  <si>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</si>
  <si>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</si>
  <si>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</si>
  <si>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</si>
  <si>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06</t>
  </si>
  <si>
    <t>Kultura a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</si>
  <si>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</si>
  <si>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</si>
  <si>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</si>
  <si>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</si>
  <si>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</si>
  <si>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</si>
  <si>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</si>
  <si>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</si>
  <si>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</si>
  <si>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</si>
  <si>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t>Zdravotnictví a sociální oblast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</si>
</sst>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2" borderId="11" xfId="0" applyNumberFormat="1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4" fontId="1" fillId="3" borderId="11" xfId="0" applyNumberFormat="1" applyFont="1" applyFill="1" applyBorder="1" applyAlignment="1">
      <alignment horizontal="left"/>
    </xf>
    <xf numFmtId="4" fontId="1" fillId="3" borderId="12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1" fillId="3" borderId="11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/>
    </xf>
    <xf numFmtId="4" fontId="2" fillId="0" borderId="21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4" fontId="1" fillId="3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33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22" xfId="0" applyNumberFormat="1" applyFont="1" applyBorder="1" applyAlignment="1" applyProtection="1">
      <alignment/>
      <protection hidden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workbookViewId="0" topLeftCell="A1">
      <selection activeCell="C92" sqref="C92"/>
    </sheetView>
  </sheetViews>
  <sheetFormatPr defaultColWidth="9.00390625" defaultRowHeight="12.75"/>
  <cols>
    <col min="1" max="1" width="7.75390625" style="0" customWidth="1"/>
    <col min="2" max="2" width="37.625" style="0" customWidth="1"/>
    <col min="3" max="3" width="14.125" style="0" customWidth="1"/>
    <col min="4" max="4" width="12.00390625" style="0" customWidth="1"/>
    <col min="5" max="5" width="14.375" style="0" customWidth="1"/>
  </cols>
  <sheetData>
    <row r="2" spans="1:7" ht="12.75">
      <c r="A2" s="83" t="s">
        <v>118</v>
      </c>
      <c r="B2" s="83"/>
      <c r="C2" s="83"/>
      <c r="D2" s="83"/>
      <c r="E2" s="83"/>
      <c r="F2" s="2"/>
      <c r="G2" s="2"/>
    </row>
    <row r="3" spans="1:7" ht="12.75">
      <c r="A3" s="1"/>
      <c r="B3" s="1"/>
      <c r="C3" s="1"/>
      <c r="D3" s="1"/>
      <c r="E3" s="1"/>
      <c r="F3" s="2"/>
      <c r="G3" s="2"/>
    </row>
    <row r="4" spans="1:7" ht="13.5" thickBot="1">
      <c r="A4" s="1"/>
      <c r="B4" s="1"/>
      <c r="C4" s="1"/>
      <c r="D4" s="1"/>
      <c r="E4" s="3" t="s">
        <v>2</v>
      </c>
      <c r="F4" s="2"/>
      <c r="G4" s="2"/>
    </row>
    <row r="5" spans="1:7" ht="12.75">
      <c r="A5" s="4" t="s">
        <v>0</v>
      </c>
      <c r="B5" s="5" t="s">
        <v>1</v>
      </c>
      <c r="C5" s="6" t="s">
        <v>96</v>
      </c>
      <c r="D5" s="5" t="s">
        <v>94</v>
      </c>
      <c r="E5" s="5" t="s">
        <v>96</v>
      </c>
      <c r="F5" s="2"/>
      <c r="G5" s="2"/>
    </row>
    <row r="6" spans="1:7" ht="12.75">
      <c r="A6" s="7"/>
      <c r="B6" s="8"/>
      <c r="C6" s="9" t="s">
        <v>98</v>
      </c>
      <c r="D6" s="8" t="s">
        <v>95</v>
      </c>
      <c r="E6" s="10" t="s">
        <v>97</v>
      </c>
      <c r="F6" s="2"/>
      <c r="G6" s="2"/>
    </row>
    <row r="7" spans="1:7" ht="13.5" thickBot="1">
      <c r="A7" s="11"/>
      <c r="B7" s="12"/>
      <c r="C7" s="13" t="s">
        <v>99</v>
      </c>
      <c r="D7" s="12"/>
      <c r="E7" s="14"/>
      <c r="F7" s="2"/>
      <c r="G7" s="2"/>
    </row>
    <row r="8" spans="1:7" ht="13.5" thickBot="1">
      <c r="A8" s="15"/>
      <c r="B8" s="16" t="s">
        <v>3</v>
      </c>
      <c r="C8" s="17"/>
      <c r="D8" s="16"/>
      <c r="E8" s="16"/>
      <c r="F8" s="2"/>
      <c r="G8" s="2"/>
    </row>
    <row r="9" spans="1:7" ht="12.75">
      <c r="A9" s="18" t="s">
        <v>4</v>
      </c>
      <c r="B9" s="19" t="s">
        <v>5</v>
      </c>
      <c r="C9" s="20">
        <f aca="true" t="shared" si="0" ref="C9:C25">D9+E9</f>
        <v>390000</v>
      </c>
      <c r="D9" s="21">
        <v>390000</v>
      </c>
      <c r="E9" s="21">
        <v>0</v>
      </c>
      <c r="F9" s="22"/>
      <c r="G9" s="2"/>
    </row>
    <row r="10" spans="1:7" ht="12.75">
      <c r="A10" s="18" t="s">
        <v>4</v>
      </c>
      <c r="B10" s="19" t="s">
        <v>6</v>
      </c>
      <c r="C10" s="23">
        <f t="shared" si="0"/>
        <v>10450000</v>
      </c>
      <c r="D10" s="21">
        <v>10450000</v>
      </c>
      <c r="E10" s="21">
        <v>0</v>
      </c>
      <c r="F10" s="2"/>
      <c r="G10" s="2"/>
    </row>
    <row r="11" spans="1:7" ht="12.75">
      <c r="A11" s="18"/>
      <c r="B11" s="19" t="s">
        <v>7</v>
      </c>
      <c r="C11" s="48">
        <f t="shared" si="0"/>
        <v>10840000</v>
      </c>
      <c r="D11" s="21">
        <f>SUM(D9:D10)</f>
        <v>10840000</v>
      </c>
      <c r="E11" s="21">
        <f>SUM(E9:E10)</f>
        <v>0</v>
      </c>
      <c r="F11" s="2"/>
      <c r="G11" s="22"/>
    </row>
    <row r="12" spans="1:7" ht="12.75">
      <c r="A12" s="18" t="s">
        <v>8</v>
      </c>
      <c r="B12" s="19" t="s">
        <v>9</v>
      </c>
      <c r="C12" s="23">
        <f t="shared" si="0"/>
        <v>420000</v>
      </c>
      <c r="D12" s="21">
        <v>420000</v>
      </c>
      <c r="E12" s="21">
        <v>0</v>
      </c>
      <c r="F12" s="2"/>
      <c r="G12" s="2"/>
    </row>
    <row r="13" spans="1:7" ht="12.75">
      <c r="A13" s="18" t="s">
        <v>8</v>
      </c>
      <c r="B13" s="19" t="s">
        <v>10</v>
      </c>
      <c r="C13" s="23">
        <f t="shared" si="0"/>
        <v>10550000</v>
      </c>
      <c r="D13" s="21">
        <v>10550000</v>
      </c>
      <c r="E13" s="21">
        <v>0</v>
      </c>
      <c r="F13" s="2"/>
      <c r="G13" s="2"/>
    </row>
    <row r="14" spans="1:7" ht="12.75">
      <c r="A14" s="18"/>
      <c r="B14" s="19" t="s">
        <v>11</v>
      </c>
      <c r="C14" s="23">
        <f t="shared" si="0"/>
        <v>10970000</v>
      </c>
      <c r="D14" s="21">
        <f>SUM(D12:D13)</f>
        <v>10970000</v>
      </c>
      <c r="E14" s="21">
        <f>SUM(E12:E13)</f>
        <v>0</v>
      </c>
      <c r="F14" s="2"/>
      <c r="G14" s="22"/>
    </row>
    <row r="15" spans="1:7" ht="12.75">
      <c r="A15" s="18" t="s">
        <v>12</v>
      </c>
      <c r="B15" s="19" t="s">
        <v>13</v>
      </c>
      <c r="C15" s="23">
        <f t="shared" si="0"/>
        <v>650000</v>
      </c>
      <c r="D15" s="21">
        <v>650000</v>
      </c>
      <c r="E15" s="21">
        <v>0</v>
      </c>
      <c r="F15" s="2"/>
      <c r="G15" s="2"/>
    </row>
    <row r="16" spans="1:7" ht="12.75">
      <c r="A16" s="18" t="s">
        <v>12</v>
      </c>
      <c r="B16" s="19" t="s">
        <v>14</v>
      </c>
      <c r="C16" s="48">
        <f t="shared" si="0"/>
        <v>15605608</v>
      </c>
      <c r="D16" s="21">
        <v>15605608</v>
      </c>
      <c r="E16" s="21">
        <v>0</v>
      </c>
      <c r="F16" s="2"/>
      <c r="G16" s="2"/>
    </row>
    <row r="17" spans="1:7" ht="12.75">
      <c r="A17" s="18"/>
      <c r="B17" s="19" t="s">
        <v>15</v>
      </c>
      <c r="C17" s="23">
        <f t="shared" si="0"/>
        <v>16255608</v>
      </c>
      <c r="D17" s="21">
        <f>SUM(D15:D16)</f>
        <v>16255608</v>
      </c>
      <c r="E17" s="21">
        <f>SUM(E15:E16)</f>
        <v>0</v>
      </c>
      <c r="F17" s="2"/>
      <c r="G17" s="22"/>
    </row>
    <row r="18" spans="1:7" ht="12.75">
      <c r="A18" s="18" t="s">
        <v>16</v>
      </c>
      <c r="B18" s="19" t="s">
        <v>17</v>
      </c>
      <c r="C18" s="23">
        <f t="shared" si="0"/>
        <v>0</v>
      </c>
      <c r="D18" s="21">
        <v>0</v>
      </c>
      <c r="E18" s="21">
        <v>0</v>
      </c>
      <c r="F18" s="2"/>
      <c r="G18" s="2"/>
    </row>
    <row r="19" spans="1:7" ht="12.75">
      <c r="A19" s="18" t="s">
        <v>18</v>
      </c>
      <c r="B19" s="19" t="s">
        <v>19</v>
      </c>
      <c r="C19" s="23">
        <f t="shared" si="0"/>
        <v>660110</v>
      </c>
      <c r="D19" s="21">
        <v>660000</v>
      </c>
      <c r="E19" s="21">
        <v>110</v>
      </c>
      <c r="F19" s="2"/>
      <c r="G19" s="2"/>
    </row>
    <row r="20" spans="1:7" ht="12.75">
      <c r="A20" s="18" t="s">
        <v>20</v>
      </c>
      <c r="B20" s="19" t="s">
        <v>21</v>
      </c>
      <c r="C20" s="23">
        <f t="shared" si="0"/>
        <v>633731.6</v>
      </c>
      <c r="D20" s="21">
        <v>186000</v>
      </c>
      <c r="E20" s="21">
        <v>447731.6</v>
      </c>
      <c r="F20" s="2"/>
      <c r="G20" s="2"/>
    </row>
    <row r="21" spans="1:7" ht="12.75">
      <c r="A21" s="18" t="s">
        <v>22</v>
      </c>
      <c r="B21" s="19" t="s">
        <v>23</v>
      </c>
      <c r="C21" s="23">
        <f t="shared" si="0"/>
        <v>95123</v>
      </c>
      <c r="D21" s="21">
        <v>0</v>
      </c>
      <c r="E21" s="21">
        <v>95123</v>
      </c>
      <c r="F21" s="2"/>
      <c r="G21" s="2"/>
    </row>
    <row r="22" spans="1:7" ht="12.75">
      <c r="A22" s="18" t="s">
        <v>24</v>
      </c>
      <c r="B22" s="19" t="s">
        <v>25</v>
      </c>
      <c r="C22" s="23">
        <f t="shared" si="0"/>
        <v>499039.9</v>
      </c>
      <c r="D22" s="21">
        <v>200000</v>
      </c>
      <c r="E22" s="21">
        <v>299039.9</v>
      </c>
      <c r="F22" s="2"/>
      <c r="G22" s="2"/>
    </row>
    <row r="23" spans="1:7" ht="12.75">
      <c r="A23" s="18" t="s">
        <v>26</v>
      </c>
      <c r="B23" s="19" t="s">
        <v>27</v>
      </c>
      <c r="C23" s="48">
        <f t="shared" si="0"/>
        <v>394740</v>
      </c>
      <c r="D23" s="21">
        <v>0</v>
      </c>
      <c r="E23" s="21">
        <v>394740</v>
      </c>
      <c r="F23" s="2"/>
      <c r="G23" s="2"/>
    </row>
    <row r="24" spans="1:7" ht="13.5" thickBot="1">
      <c r="A24" s="18" t="s">
        <v>28</v>
      </c>
      <c r="B24" s="19" t="s">
        <v>29</v>
      </c>
      <c r="C24" s="47">
        <f t="shared" si="0"/>
        <v>0</v>
      </c>
      <c r="D24" s="21">
        <v>0</v>
      </c>
      <c r="E24" s="21">
        <v>0</v>
      </c>
      <c r="F24" s="2"/>
      <c r="G24" s="2"/>
    </row>
    <row r="25" spans="1:7" ht="13.5" thickBot="1">
      <c r="A25" s="24"/>
      <c r="B25" s="25" t="s">
        <v>30</v>
      </c>
      <c r="C25" s="46">
        <f t="shared" si="0"/>
        <v>40348352.5</v>
      </c>
      <c r="D25" s="27">
        <f>D11+D14+D17+D18+D19+D20+D21+D22+D23+D24</f>
        <v>39111608</v>
      </c>
      <c r="E25" s="27">
        <f>E11+E14+E17+E18+E19+E20+E21+E22+E23+E24</f>
        <v>1236744.5</v>
      </c>
      <c r="F25" s="2"/>
      <c r="G25" s="22"/>
    </row>
    <row r="26" spans="1:7" ht="12.75">
      <c r="A26" s="2"/>
      <c r="B26" s="22"/>
      <c r="C26" s="28"/>
      <c r="D26" s="22"/>
      <c r="E26" s="22"/>
      <c r="F26" s="2"/>
      <c r="G26" s="2"/>
    </row>
    <row r="27" spans="1:9" ht="13.5" thickBot="1">
      <c r="A27" s="83"/>
      <c r="B27" s="83"/>
      <c r="C27" s="83"/>
      <c r="D27" s="83"/>
      <c r="E27" s="83"/>
      <c r="F27" s="2"/>
      <c r="G27" s="2"/>
      <c r="I27" s="49"/>
    </row>
    <row r="28" spans="1:7" ht="12.75">
      <c r="A28" s="4" t="s">
        <v>0</v>
      </c>
      <c r="B28" s="5" t="s">
        <v>1</v>
      </c>
      <c r="C28" s="6" t="s">
        <v>96</v>
      </c>
      <c r="D28" s="5" t="s">
        <v>94</v>
      </c>
      <c r="E28" s="5" t="s">
        <v>96</v>
      </c>
      <c r="F28" s="2"/>
      <c r="G28" s="2"/>
    </row>
    <row r="29" spans="1:7" ht="12.75">
      <c r="A29" s="7"/>
      <c r="B29" s="8"/>
      <c r="C29" s="9" t="s">
        <v>98</v>
      </c>
      <c r="D29" s="8" t="s">
        <v>95</v>
      </c>
      <c r="E29" s="10" t="s">
        <v>97</v>
      </c>
      <c r="F29" s="2"/>
      <c r="G29" s="2"/>
    </row>
    <row r="30" spans="1:7" ht="13.5" thickBot="1">
      <c r="A30" s="11"/>
      <c r="B30" s="12" t="s">
        <v>2</v>
      </c>
      <c r="C30" s="13" t="s">
        <v>99</v>
      </c>
      <c r="D30" s="12"/>
      <c r="E30" s="14"/>
      <c r="F30" s="2"/>
      <c r="G30" s="2"/>
    </row>
    <row r="31" spans="1:7" ht="12.75">
      <c r="A31" s="18" t="s">
        <v>31</v>
      </c>
      <c r="B31" s="29" t="s">
        <v>32</v>
      </c>
      <c r="C31" s="30">
        <f aca="true" t="shared" si="1" ref="C31:C41">D31+E31</f>
        <v>17737.5</v>
      </c>
      <c r="D31" s="21">
        <v>5400</v>
      </c>
      <c r="E31" s="21">
        <v>12337.5</v>
      </c>
      <c r="F31" s="2"/>
      <c r="G31" s="2"/>
    </row>
    <row r="32" spans="1:7" ht="12.75">
      <c r="A32" s="18" t="s">
        <v>33</v>
      </c>
      <c r="B32" s="29" t="s">
        <v>101</v>
      </c>
      <c r="C32" s="30">
        <f t="shared" si="1"/>
        <v>8939.5</v>
      </c>
      <c r="D32" s="21">
        <v>0</v>
      </c>
      <c r="E32" s="21">
        <v>8939.5</v>
      </c>
      <c r="F32" s="2"/>
      <c r="G32" s="2"/>
    </row>
    <row r="33" spans="1:7" ht="12.75">
      <c r="A33" s="18" t="s">
        <v>34</v>
      </c>
      <c r="B33" s="29" t="s">
        <v>35</v>
      </c>
      <c r="C33" s="30">
        <f t="shared" si="1"/>
        <v>0</v>
      </c>
      <c r="D33" s="21">
        <v>0</v>
      </c>
      <c r="E33" s="21">
        <v>0</v>
      </c>
      <c r="F33" s="2"/>
      <c r="G33" s="2"/>
    </row>
    <row r="34" spans="1:7" ht="12.75">
      <c r="A34" s="18" t="s">
        <v>36</v>
      </c>
      <c r="B34" s="29" t="s">
        <v>37</v>
      </c>
      <c r="C34" s="30">
        <f t="shared" si="1"/>
        <v>380869.2</v>
      </c>
      <c r="D34" s="21">
        <v>260000</v>
      </c>
      <c r="E34" s="21">
        <v>120869.2</v>
      </c>
      <c r="F34" s="2"/>
      <c r="G34" s="2"/>
    </row>
    <row r="35" spans="1:7" ht="12.75">
      <c r="A35" s="18" t="s">
        <v>38</v>
      </c>
      <c r="B35" s="29" t="s">
        <v>39</v>
      </c>
      <c r="C35" s="30">
        <f t="shared" si="1"/>
        <v>356278</v>
      </c>
      <c r="D35" s="21">
        <v>329829</v>
      </c>
      <c r="E35" s="21">
        <v>26449</v>
      </c>
      <c r="F35" s="2"/>
      <c r="G35" s="2"/>
    </row>
    <row r="36" spans="1:7" ht="12.75">
      <c r="A36" s="18" t="s">
        <v>40</v>
      </c>
      <c r="B36" s="29" t="s">
        <v>102</v>
      </c>
      <c r="C36" s="30">
        <f t="shared" si="1"/>
        <v>0</v>
      </c>
      <c r="D36" s="21">
        <v>0</v>
      </c>
      <c r="E36" s="21">
        <v>0</v>
      </c>
      <c r="F36" s="2"/>
      <c r="G36" s="2"/>
    </row>
    <row r="37" spans="1:7" ht="12.75">
      <c r="A37" s="18" t="s">
        <v>41</v>
      </c>
      <c r="B37" s="29" t="s">
        <v>42</v>
      </c>
      <c r="C37" s="30">
        <f t="shared" si="1"/>
        <v>0</v>
      </c>
      <c r="D37" s="21">
        <v>0</v>
      </c>
      <c r="E37" s="21">
        <v>0</v>
      </c>
      <c r="F37" s="2"/>
      <c r="G37" s="2"/>
    </row>
    <row r="38" spans="1:7" ht="12.75">
      <c r="A38" s="18" t="s">
        <v>43</v>
      </c>
      <c r="B38" s="29" t="s">
        <v>44</v>
      </c>
      <c r="C38" s="30">
        <f t="shared" si="1"/>
        <v>27399.4</v>
      </c>
      <c r="D38" s="21">
        <v>0</v>
      </c>
      <c r="E38" s="21">
        <v>27399.4</v>
      </c>
      <c r="F38" s="2"/>
      <c r="G38" s="2"/>
    </row>
    <row r="39" spans="1:7" ht="12.75">
      <c r="A39" s="18" t="s">
        <v>45</v>
      </c>
      <c r="B39" s="29" t="s">
        <v>46</v>
      </c>
      <c r="C39" s="30">
        <f t="shared" si="1"/>
        <v>1679.8</v>
      </c>
      <c r="D39" s="21">
        <v>0</v>
      </c>
      <c r="E39" s="21">
        <v>1679.8</v>
      </c>
      <c r="F39" s="2"/>
      <c r="G39" s="2"/>
    </row>
    <row r="40" spans="1:7" ht="13.5" thickBot="1">
      <c r="A40" s="18" t="s">
        <v>47</v>
      </c>
      <c r="B40" s="29" t="s">
        <v>48</v>
      </c>
      <c r="C40" s="38">
        <f t="shared" si="1"/>
        <v>34378.2</v>
      </c>
      <c r="D40" s="21">
        <v>0</v>
      </c>
      <c r="E40" s="21">
        <v>34378.2</v>
      </c>
      <c r="F40" s="2"/>
      <c r="G40" s="2"/>
    </row>
    <row r="41" spans="1:7" ht="13.5" thickBot="1">
      <c r="A41" s="24"/>
      <c r="B41" s="25" t="s">
        <v>49</v>
      </c>
      <c r="C41" s="26">
        <f t="shared" si="1"/>
        <v>827281.6</v>
      </c>
      <c r="D41" s="31">
        <f>SUM(D31:D40)</f>
        <v>595229</v>
      </c>
      <c r="E41" s="31">
        <f>SUM(E31:E40)</f>
        <v>232052.59999999998</v>
      </c>
      <c r="F41" s="2"/>
      <c r="G41" s="22"/>
    </row>
    <row r="42" spans="1:7" ht="13.5" thickBot="1">
      <c r="A42" s="32"/>
      <c r="B42" s="33"/>
      <c r="C42" s="33"/>
      <c r="D42" s="34"/>
      <c r="E42" s="34"/>
      <c r="F42" s="2"/>
      <c r="G42" s="2"/>
    </row>
    <row r="43" spans="1:7" ht="12.75">
      <c r="A43" s="18" t="s">
        <v>50</v>
      </c>
      <c r="B43" s="29" t="s">
        <v>51</v>
      </c>
      <c r="C43" s="30">
        <f>D43+E43</f>
        <v>0</v>
      </c>
      <c r="D43" s="21">
        <v>0</v>
      </c>
      <c r="E43" s="21">
        <v>0</v>
      </c>
      <c r="F43" s="2"/>
      <c r="G43" s="2"/>
    </row>
    <row r="44" spans="1:7" ht="12.75">
      <c r="A44" s="18" t="s">
        <v>52</v>
      </c>
      <c r="B44" s="29" t="s">
        <v>103</v>
      </c>
      <c r="C44" s="30">
        <f>D44+E44</f>
        <v>4480</v>
      </c>
      <c r="D44" s="21">
        <v>0</v>
      </c>
      <c r="E44" s="21">
        <v>4480</v>
      </c>
      <c r="F44" s="2"/>
      <c r="G44" s="2"/>
    </row>
    <row r="45" spans="1:7" ht="13.5" thickBot="1">
      <c r="A45" s="18" t="s">
        <v>53</v>
      </c>
      <c r="B45" s="29" t="s">
        <v>54</v>
      </c>
      <c r="C45" s="38">
        <f>D45+E45</f>
        <v>0</v>
      </c>
      <c r="D45" s="21">
        <v>0</v>
      </c>
      <c r="E45" s="21">
        <v>0</v>
      </c>
      <c r="F45" s="2"/>
      <c r="G45" s="2"/>
    </row>
    <row r="46" spans="1:7" ht="13.5" thickBot="1">
      <c r="A46" s="24"/>
      <c r="B46" s="25" t="s">
        <v>55</v>
      </c>
      <c r="C46" s="46">
        <f>D46+E46</f>
        <v>4480</v>
      </c>
      <c r="D46" s="31">
        <f>SUM(D43:D45)</f>
        <v>0</v>
      </c>
      <c r="E46" s="31">
        <f>SUM(E43:E45)</f>
        <v>4480</v>
      </c>
      <c r="F46" s="2"/>
      <c r="G46" s="2"/>
    </row>
    <row r="47" spans="1:7" ht="13.5" thickBot="1">
      <c r="A47" s="35"/>
      <c r="B47" s="36" t="s">
        <v>56</v>
      </c>
      <c r="C47" s="50">
        <f>D47+E47</f>
        <v>41180114.1</v>
      </c>
      <c r="D47" s="37">
        <f>D25+D41+D46</f>
        <v>39706837</v>
      </c>
      <c r="E47" s="37">
        <f>E25+E41+E46</f>
        <v>1473277.1</v>
      </c>
      <c r="F47" s="2"/>
      <c r="G47" s="2"/>
    </row>
    <row r="49" spans="1:5" ht="13.5" thickBot="1">
      <c r="A49" s="83"/>
      <c r="B49" s="83"/>
      <c r="C49" s="83"/>
      <c r="D49" s="83"/>
      <c r="E49" s="83"/>
    </row>
    <row r="50" spans="1:5" ht="12.75">
      <c r="A50" s="4" t="s">
        <v>0</v>
      </c>
      <c r="B50" s="5" t="s">
        <v>1</v>
      </c>
      <c r="C50" s="6" t="s">
        <v>96</v>
      </c>
      <c r="D50" s="5" t="s">
        <v>94</v>
      </c>
      <c r="E50" s="5" t="s">
        <v>96</v>
      </c>
    </row>
    <row r="51" spans="1:5" ht="12.75">
      <c r="A51" s="7"/>
      <c r="B51" s="8"/>
      <c r="C51" s="9" t="s">
        <v>98</v>
      </c>
      <c r="D51" s="8" t="s">
        <v>95</v>
      </c>
      <c r="E51" s="10" t="s">
        <v>97</v>
      </c>
    </row>
    <row r="52" spans="1:5" ht="13.5" thickBot="1">
      <c r="A52" s="11"/>
      <c r="B52" s="12" t="s">
        <v>2</v>
      </c>
      <c r="C52" s="13" t="s">
        <v>99</v>
      </c>
      <c r="D52" s="12"/>
      <c r="E52" s="14"/>
    </row>
    <row r="53" spans="1:5" ht="12.75">
      <c r="A53" s="18" t="s">
        <v>57</v>
      </c>
      <c r="B53" s="29" t="s">
        <v>104</v>
      </c>
      <c r="C53" s="30">
        <f aca="true" t="shared" si="2" ref="C53:C68">D53+E53</f>
        <v>675974</v>
      </c>
      <c r="D53" s="21">
        <v>116345</v>
      </c>
      <c r="E53" s="21">
        <v>559629</v>
      </c>
    </row>
    <row r="54" spans="1:5" ht="12.75">
      <c r="A54" s="18" t="s">
        <v>58</v>
      </c>
      <c r="B54" s="29" t="s">
        <v>105</v>
      </c>
      <c r="C54" s="30">
        <f t="shared" si="2"/>
        <v>3387</v>
      </c>
      <c r="D54" s="21">
        <v>-3422139.6</v>
      </c>
      <c r="E54" s="21">
        <v>3425526.6</v>
      </c>
    </row>
    <row r="55" spans="1:5" ht="12.75">
      <c r="A55" s="18" t="s">
        <v>58</v>
      </c>
      <c r="B55" s="29" t="s">
        <v>106</v>
      </c>
      <c r="C55" s="30">
        <f t="shared" si="2"/>
        <v>0</v>
      </c>
      <c r="D55" s="21">
        <v>0</v>
      </c>
      <c r="E55" s="21">
        <v>0</v>
      </c>
    </row>
    <row r="56" spans="1:5" ht="12.75">
      <c r="A56" s="18" t="s">
        <v>59</v>
      </c>
      <c r="B56" s="29" t="s">
        <v>107</v>
      </c>
      <c r="C56" s="30">
        <f t="shared" si="2"/>
        <v>0</v>
      </c>
      <c r="D56" s="21">
        <v>0</v>
      </c>
      <c r="E56" s="21">
        <v>0</v>
      </c>
    </row>
    <row r="57" spans="1:5" ht="12.75">
      <c r="A57" s="18" t="s">
        <v>59</v>
      </c>
      <c r="B57" s="29" t="s">
        <v>108</v>
      </c>
      <c r="C57" s="30">
        <f t="shared" si="2"/>
        <v>0</v>
      </c>
      <c r="D57" s="21">
        <v>0</v>
      </c>
      <c r="E57" s="21">
        <v>0</v>
      </c>
    </row>
    <row r="58" spans="1:5" ht="12.75">
      <c r="A58" s="18" t="s">
        <v>60</v>
      </c>
      <c r="B58" s="29" t="s">
        <v>109</v>
      </c>
      <c r="C58" s="30">
        <f t="shared" si="2"/>
        <v>0</v>
      </c>
      <c r="D58" s="21">
        <v>0</v>
      </c>
      <c r="E58" s="21">
        <v>0</v>
      </c>
    </row>
    <row r="59" spans="1:5" ht="12.75">
      <c r="A59" s="18">
        <v>4131.3</v>
      </c>
      <c r="B59" s="29" t="s">
        <v>61</v>
      </c>
      <c r="C59" s="30">
        <f t="shared" si="2"/>
        <v>4793096.4</v>
      </c>
      <c r="D59" s="21">
        <v>801550</v>
      </c>
      <c r="E59" s="21">
        <v>3991546.4</v>
      </c>
    </row>
    <row r="60" spans="1:5" ht="12.75">
      <c r="A60" s="18" t="s">
        <v>62</v>
      </c>
      <c r="B60" s="29" t="s">
        <v>110</v>
      </c>
      <c r="C60" s="30">
        <f t="shared" si="2"/>
        <v>0</v>
      </c>
      <c r="D60" s="21">
        <v>0</v>
      </c>
      <c r="E60" s="21">
        <v>0</v>
      </c>
    </row>
    <row r="61" spans="1:5" ht="12.75">
      <c r="A61" s="18" t="s">
        <v>100</v>
      </c>
      <c r="B61" s="29" t="s">
        <v>111</v>
      </c>
      <c r="C61" s="30">
        <f t="shared" si="2"/>
        <v>0</v>
      </c>
      <c r="D61" s="21">
        <v>0</v>
      </c>
      <c r="E61" s="21">
        <v>0</v>
      </c>
    </row>
    <row r="62" spans="1:5" ht="12.75">
      <c r="A62" s="18" t="s">
        <v>63</v>
      </c>
      <c r="B62" s="29" t="s">
        <v>112</v>
      </c>
      <c r="C62" s="30">
        <f t="shared" si="2"/>
        <v>0</v>
      </c>
      <c r="D62" s="21">
        <v>0</v>
      </c>
      <c r="E62" s="21">
        <v>0</v>
      </c>
    </row>
    <row r="63" spans="1:5" ht="12.75">
      <c r="A63" s="18" t="s">
        <v>64</v>
      </c>
      <c r="B63" s="29" t="s">
        <v>113</v>
      </c>
      <c r="C63" s="30">
        <f t="shared" si="2"/>
        <v>0</v>
      </c>
      <c r="D63" s="21">
        <v>0</v>
      </c>
      <c r="E63" s="21">
        <v>0</v>
      </c>
    </row>
    <row r="64" spans="1:5" ht="12.75">
      <c r="A64" s="18" t="s">
        <v>64</v>
      </c>
      <c r="B64" s="29" t="s">
        <v>114</v>
      </c>
      <c r="C64" s="30">
        <f t="shared" si="2"/>
        <v>0</v>
      </c>
      <c r="D64" s="21">
        <v>522.7</v>
      </c>
      <c r="E64" s="21">
        <v>-522.7</v>
      </c>
    </row>
    <row r="65" spans="1:5" ht="12.75">
      <c r="A65" s="18" t="s">
        <v>65</v>
      </c>
      <c r="B65" s="29" t="s">
        <v>115</v>
      </c>
      <c r="C65" s="30">
        <f t="shared" si="2"/>
        <v>0</v>
      </c>
      <c r="D65" s="21">
        <v>0</v>
      </c>
      <c r="E65" s="21">
        <v>0</v>
      </c>
    </row>
    <row r="66" spans="1:5" ht="13.5" thickBot="1">
      <c r="A66" s="18" t="s">
        <v>66</v>
      </c>
      <c r="B66" s="29" t="s">
        <v>116</v>
      </c>
      <c r="C66" s="38">
        <f t="shared" si="2"/>
        <v>0</v>
      </c>
      <c r="D66" s="21">
        <v>0</v>
      </c>
      <c r="E66" s="21">
        <v>0</v>
      </c>
    </row>
    <row r="67" spans="1:5" ht="13.5" thickBot="1">
      <c r="A67" s="24"/>
      <c r="B67" s="25" t="s">
        <v>117</v>
      </c>
      <c r="C67" s="26">
        <f t="shared" si="2"/>
        <v>5472457.4</v>
      </c>
      <c r="D67" s="31">
        <f>SUM(D53:D66)</f>
        <v>-2503721.9</v>
      </c>
      <c r="E67" s="31">
        <f>SUM(E53:E66)</f>
        <v>7976179.3</v>
      </c>
    </row>
    <row r="68" spans="1:5" ht="13.5" thickBot="1">
      <c r="A68" s="35"/>
      <c r="B68" s="36" t="s">
        <v>67</v>
      </c>
      <c r="C68" s="50">
        <f t="shared" si="2"/>
        <v>46652571.5</v>
      </c>
      <c r="D68" s="37">
        <f>D47+D67</f>
        <v>37203115.1</v>
      </c>
      <c r="E68" s="37">
        <f>E47+E67</f>
        <v>9449456.4</v>
      </c>
    </row>
    <row r="69" spans="1:5" ht="13.5" thickBot="1">
      <c r="A69" s="35"/>
      <c r="B69" s="36" t="s">
        <v>68</v>
      </c>
      <c r="C69" s="37"/>
      <c r="D69" s="39"/>
      <c r="E69" s="39"/>
    </row>
    <row r="70" spans="1:5" ht="12.75">
      <c r="A70" s="18" t="s">
        <v>69</v>
      </c>
      <c r="B70" s="29" t="s">
        <v>70</v>
      </c>
      <c r="C70" s="30">
        <f>D70+E70</f>
        <v>34978217.2</v>
      </c>
      <c r="D70" s="21">
        <v>28053405</v>
      </c>
      <c r="E70" s="21">
        <v>6924812.2</v>
      </c>
    </row>
    <row r="71" spans="1:5" ht="13.5" thickBot="1">
      <c r="A71" s="18" t="s">
        <v>71</v>
      </c>
      <c r="B71" s="29" t="s">
        <v>72</v>
      </c>
      <c r="C71" s="38">
        <f>D71+E71</f>
        <v>20248479.099999998</v>
      </c>
      <c r="D71" s="21">
        <v>16536459.7</v>
      </c>
      <c r="E71" s="21">
        <v>3712019.4</v>
      </c>
    </row>
    <row r="72" spans="1:5" ht="13.5" thickBot="1">
      <c r="A72" s="35"/>
      <c r="B72" s="36" t="s">
        <v>73</v>
      </c>
      <c r="C72" s="50">
        <f>D72+E72</f>
        <v>55226696.300000004</v>
      </c>
      <c r="D72" s="39">
        <f>SUM(D70:D71)</f>
        <v>44589864.7</v>
      </c>
      <c r="E72" s="39">
        <f>SUM(E70:E71)</f>
        <v>10636831.6</v>
      </c>
    </row>
    <row r="73" spans="1:5" ht="13.5" thickBot="1">
      <c r="A73" s="35"/>
      <c r="B73" s="36" t="s">
        <v>74</v>
      </c>
      <c r="C73" s="50">
        <f>D73+E73</f>
        <v>-8574124.8</v>
      </c>
      <c r="D73" s="37">
        <f>D68-D72</f>
        <v>-7386749.6000000015</v>
      </c>
      <c r="E73" s="37">
        <f>E68-E72</f>
        <v>-1187375.1999999993</v>
      </c>
    </row>
    <row r="75" spans="1:5" ht="13.5" thickBot="1">
      <c r="A75" s="83"/>
      <c r="B75" s="83"/>
      <c r="C75" s="83"/>
      <c r="D75" s="83"/>
      <c r="E75" s="83"/>
    </row>
    <row r="76" spans="1:5" ht="12.75">
      <c r="A76" s="4" t="s">
        <v>0</v>
      </c>
      <c r="B76" s="5" t="s">
        <v>1</v>
      </c>
      <c r="C76" s="6" t="s">
        <v>96</v>
      </c>
      <c r="D76" s="5" t="s">
        <v>94</v>
      </c>
      <c r="E76" s="5" t="s">
        <v>96</v>
      </c>
    </row>
    <row r="77" spans="1:5" ht="12.75">
      <c r="A77" s="7"/>
      <c r="B77" s="8"/>
      <c r="C77" s="9" t="s">
        <v>98</v>
      </c>
      <c r="D77" s="8" t="s">
        <v>95</v>
      </c>
      <c r="E77" s="10" t="s">
        <v>97</v>
      </c>
    </row>
    <row r="78" spans="1:5" ht="13.5" thickBot="1">
      <c r="A78" s="11"/>
      <c r="B78" s="12" t="s">
        <v>2</v>
      </c>
      <c r="C78" s="13" t="s">
        <v>99</v>
      </c>
      <c r="D78" s="12"/>
      <c r="E78" s="14"/>
    </row>
    <row r="79" spans="1:5" ht="12.75">
      <c r="A79" s="18" t="s">
        <v>75</v>
      </c>
      <c r="B79" s="29" t="s">
        <v>76</v>
      </c>
      <c r="C79" s="30">
        <f aca="true" t="shared" si="3" ref="C79:C88">D79+E79</f>
        <v>0</v>
      </c>
      <c r="D79" s="21">
        <v>0</v>
      </c>
      <c r="E79" s="21">
        <v>0</v>
      </c>
    </row>
    <row r="80" spans="1:5" ht="12.75">
      <c r="A80" s="18" t="s">
        <v>77</v>
      </c>
      <c r="B80" s="29" t="s">
        <v>78</v>
      </c>
      <c r="C80" s="30">
        <f t="shared" si="3"/>
        <v>0</v>
      </c>
      <c r="D80" s="21">
        <v>0</v>
      </c>
      <c r="E80" s="21">
        <v>0</v>
      </c>
    </row>
    <row r="81" spans="1:6" ht="12.75">
      <c r="A81" s="18" t="s">
        <v>79</v>
      </c>
      <c r="B81" s="29" t="s">
        <v>80</v>
      </c>
      <c r="C81" s="30">
        <f t="shared" si="3"/>
        <v>0</v>
      </c>
      <c r="D81" s="21">
        <v>0</v>
      </c>
      <c r="E81" s="21">
        <v>0</v>
      </c>
      <c r="F81" s="2"/>
    </row>
    <row r="82" spans="1:6" ht="12.75">
      <c r="A82" s="18" t="s">
        <v>81</v>
      </c>
      <c r="B82" s="29" t="s">
        <v>82</v>
      </c>
      <c r="C82" s="30">
        <f t="shared" si="3"/>
        <v>-422819.3</v>
      </c>
      <c r="D82" s="21">
        <v>-392651.8</v>
      </c>
      <c r="E82" s="21">
        <v>-30167.5</v>
      </c>
      <c r="F82" s="2"/>
    </row>
    <row r="83" spans="1:6" ht="12.75">
      <c r="A83" s="18" t="s">
        <v>83</v>
      </c>
      <c r="B83" s="29" t="s">
        <v>84</v>
      </c>
      <c r="C83" s="30">
        <f t="shared" si="3"/>
        <v>9619174.3</v>
      </c>
      <c r="D83" s="21">
        <v>8386977</v>
      </c>
      <c r="E83" s="21">
        <v>1232197.3</v>
      </c>
      <c r="F83" s="2"/>
    </row>
    <row r="84" spans="1:6" ht="12.75">
      <c r="A84" s="18" t="s">
        <v>83</v>
      </c>
      <c r="B84" s="29" t="s">
        <v>85</v>
      </c>
      <c r="C84" s="30">
        <f t="shared" si="3"/>
        <v>-621899.1</v>
      </c>
      <c r="D84" s="21">
        <v>-613308.6</v>
      </c>
      <c r="E84" s="21">
        <v>-8590.5</v>
      </c>
      <c r="F84" s="2"/>
    </row>
    <row r="85" spans="1:6" ht="12.75">
      <c r="A85" s="18" t="s">
        <v>83</v>
      </c>
      <c r="B85" s="29" t="s">
        <v>86</v>
      </c>
      <c r="C85" s="30">
        <f t="shared" si="3"/>
        <v>8997275.200000001</v>
      </c>
      <c r="D85" s="21">
        <f>SUM(D83:D84)</f>
        <v>7773668.4</v>
      </c>
      <c r="E85" s="21">
        <f>SUM(E83:E84)</f>
        <v>1223606.8</v>
      </c>
      <c r="F85" s="2"/>
    </row>
    <row r="86" spans="1:6" ht="12.75">
      <c r="A86" s="18" t="s">
        <v>87</v>
      </c>
      <c r="B86" s="29" t="s">
        <v>88</v>
      </c>
      <c r="C86" s="30">
        <f t="shared" si="3"/>
        <v>19305</v>
      </c>
      <c r="D86" s="21">
        <v>5733</v>
      </c>
      <c r="E86" s="21">
        <v>13572</v>
      </c>
      <c r="F86" s="2"/>
    </row>
    <row r="87" spans="1:6" ht="12.75">
      <c r="A87" s="18" t="s">
        <v>89</v>
      </c>
      <c r="B87" s="29" t="s">
        <v>90</v>
      </c>
      <c r="C87" s="30">
        <f t="shared" si="3"/>
        <v>-19636.1</v>
      </c>
      <c r="D87" s="21">
        <v>0</v>
      </c>
      <c r="E87" s="21">
        <v>-19636.1</v>
      </c>
      <c r="F87" s="2"/>
    </row>
    <row r="88" spans="1:6" ht="13.5" thickBot="1">
      <c r="A88" s="40" t="s">
        <v>91</v>
      </c>
      <c r="B88" s="41" t="s">
        <v>92</v>
      </c>
      <c r="C88" s="42">
        <f t="shared" si="3"/>
        <v>0</v>
      </c>
      <c r="D88" s="43">
        <v>0</v>
      </c>
      <c r="E88" s="43">
        <v>0</v>
      </c>
      <c r="F88" s="2"/>
    </row>
    <row r="89" spans="1:6" ht="13.5" thickBot="1">
      <c r="A89" s="32"/>
      <c r="B89" s="33"/>
      <c r="C89" s="33"/>
      <c r="D89" s="34"/>
      <c r="E89" s="34"/>
      <c r="F89" s="2"/>
    </row>
    <row r="90" spans="1:6" ht="13.5" thickBot="1">
      <c r="A90" s="35"/>
      <c r="B90" s="36" t="s">
        <v>93</v>
      </c>
      <c r="C90" s="50">
        <f>D90+E90</f>
        <v>8574124.8</v>
      </c>
      <c r="D90" s="37">
        <f>D82+D85+D86</f>
        <v>7386749.600000001</v>
      </c>
      <c r="E90" s="37">
        <f>SUM(E82,E85,E86,E87,E88)</f>
        <v>1187375.2</v>
      </c>
      <c r="F90" s="22"/>
    </row>
    <row r="91" spans="1:6" ht="12.75">
      <c r="A91" s="44"/>
      <c r="B91" s="45"/>
      <c r="C91" s="45"/>
      <c r="D91" s="45"/>
      <c r="E91" s="45"/>
      <c r="F91" s="2"/>
    </row>
    <row r="92" spans="1:6" ht="12.75">
      <c r="A92" s="44"/>
      <c r="B92" s="45"/>
      <c r="C92" s="45"/>
      <c r="D92" s="45"/>
      <c r="E92" s="45"/>
      <c r="F92" s="44"/>
    </row>
  </sheetData>
  <mergeCells count="4">
    <mergeCell ref="A2:E2"/>
    <mergeCell ref="A27:E27"/>
    <mergeCell ref="A49:E49"/>
    <mergeCell ref="A75:E7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 CE,kurzíva"&amp;UPříloha č. 1 k usnesení ZHMP č. 17/2 ze dne 29. 5.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:E1"/>
    </sheetView>
  </sheetViews>
  <sheetFormatPr defaultColWidth="9.00390625" defaultRowHeight="12.75"/>
  <cols>
    <col min="1" max="1" width="6.875" style="51" customWidth="1"/>
    <col min="2" max="2" width="25.25390625" style="2" customWidth="1"/>
    <col min="3" max="3" width="17.75390625" style="2" customWidth="1"/>
    <col min="4" max="5" width="18.375" style="2" customWidth="1"/>
    <col min="6" max="16384" width="9.125" style="2" customWidth="1"/>
  </cols>
  <sheetData>
    <row r="1" spans="1:5" ht="11.25">
      <c r="A1" s="84" t="s">
        <v>119</v>
      </c>
      <c r="B1" s="84"/>
      <c r="C1" s="84"/>
      <c r="D1" s="84"/>
      <c r="E1" s="84"/>
    </row>
    <row r="3" spans="1:5" ht="12" thickBot="1">
      <c r="A3" s="52"/>
      <c r="B3" s="44"/>
      <c r="C3" s="44"/>
      <c r="D3" s="44"/>
      <c r="E3" s="53" t="s">
        <v>2</v>
      </c>
    </row>
    <row r="4" spans="1:5" s="56" customFormat="1" ht="11.25">
      <c r="A4" s="54" t="s">
        <v>120</v>
      </c>
      <c r="B4" s="4" t="s">
        <v>121</v>
      </c>
      <c r="C4" s="55" t="s">
        <v>96</v>
      </c>
      <c r="D4" s="4" t="s">
        <v>122</v>
      </c>
      <c r="E4" s="4" t="s">
        <v>96</v>
      </c>
    </row>
    <row r="5" spans="1:5" s="56" customFormat="1" ht="12" thickBot="1">
      <c r="A5" s="57"/>
      <c r="B5" s="7"/>
      <c r="C5" s="58" t="s">
        <v>123</v>
      </c>
      <c r="D5" s="7" t="s">
        <v>95</v>
      </c>
      <c r="E5" s="7" t="s">
        <v>97</v>
      </c>
    </row>
    <row r="6" spans="1:5" s="62" customFormat="1" ht="12" thickBot="1">
      <c r="A6" s="59"/>
      <c r="B6" s="60" t="s">
        <v>124</v>
      </c>
      <c r="C6" s="61">
        <f aca="true" t="shared" si="0" ref="C6:C16">D6+E6</f>
        <v>20248479.099999998</v>
      </c>
      <c r="D6" s="26">
        <f>SUM(D7:D16)</f>
        <v>16536459.7</v>
      </c>
      <c r="E6" s="26">
        <f>SUM(E7:E16)</f>
        <v>3712019.4</v>
      </c>
    </row>
    <row r="7" spans="1:6" ht="11.25">
      <c r="A7" s="63" t="s">
        <v>125</v>
      </c>
      <c r="B7" s="64" t="s">
        <v>126</v>
      </c>
      <c r="C7" s="65">
        <f t="shared" si="0"/>
        <v>920159.3</v>
      </c>
      <c r="D7" s="48">
        <v>775180</v>
      </c>
      <c r="E7" s="66">
        <v>144979.3</v>
      </c>
      <c r="F7" s="22"/>
    </row>
    <row r="8" spans="1:7" ht="11.25">
      <c r="A8" s="67" t="s">
        <v>127</v>
      </c>
      <c r="B8" s="68" t="s">
        <v>128</v>
      </c>
      <c r="C8" s="69">
        <f t="shared" si="0"/>
        <v>2817537.5</v>
      </c>
      <c r="D8" s="23">
        <f>2382582.7+13000</f>
        <v>2395582.7</v>
      </c>
      <c r="E8" s="66">
        <v>421954.8</v>
      </c>
      <c r="G8" s="70"/>
    </row>
    <row r="9" spans="1:5" ht="11.25">
      <c r="A9" s="67" t="s">
        <v>129</v>
      </c>
      <c r="B9" s="68" t="s">
        <v>130</v>
      </c>
      <c r="C9" s="69">
        <f t="shared" si="0"/>
        <v>11224587.6</v>
      </c>
      <c r="D9" s="23">
        <v>11056697</v>
      </c>
      <c r="E9" s="66">
        <v>167890.6</v>
      </c>
    </row>
    <row r="10" spans="1:5" ht="11.25">
      <c r="A10" s="67" t="s">
        <v>131</v>
      </c>
      <c r="B10" s="68" t="s">
        <v>132</v>
      </c>
      <c r="C10" s="69">
        <f t="shared" si="0"/>
        <v>1534004.7</v>
      </c>
      <c r="D10" s="23">
        <v>450000</v>
      </c>
      <c r="E10" s="66">
        <v>1084004.7</v>
      </c>
    </row>
    <row r="11" spans="1:5" ht="11.25">
      <c r="A11" s="67" t="s">
        <v>133</v>
      </c>
      <c r="B11" s="68" t="s">
        <v>146</v>
      </c>
      <c r="C11" s="69">
        <f t="shared" si="0"/>
        <v>430256.8</v>
      </c>
      <c r="D11" s="23">
        <v>300000</v>
      </c>
      <c r="E11" s="66">
        <v>130256.8</v>
      </c>
    </row>
    <row r="12" spans="1:5" ht="11.25">
      <c r="A12" s="67" t="s">
        <v>134</v>
      </c>
      <c r="B12" s="68" t="s">
        <v>135</v>
      </c>
      <c r="C12" s="69">
        <f t="shared" si="0"/>
        <v>467100.7</v>
      </c>
      <c r="D12" s="23">
        <v>292000</v>
      </c>
      <c r="E12" s="66">
        <v>175100.7</v>
      </c>
    </row>
    <row r="13" spans="1:5" ht="11.25">
      <c r="A13" s="67" t="s">
        <v>136</v>
      </c>
      <c r="B13" s="68" t="s">
        <v>137</v>
      </c>
      <c r="C13" s="69">
        <f t="shared" si="0"/>
        <v>276140.8</v>
      </c>
      <c r="D13" s="23">
        <v>250000</v>
      </c>
      <c r="E13" s="66">
        <v>26140.8</v>
      </c>
    </row>
    <row r="14" spans="1:5" ht="11.25">
      <c r="A14" s="67" t="s">
        <v>138</v>
      </c>
      <c r="B14" s="68" t="s">
        <v>139</v>
      </c>
      <c r="C14" s="69">
        <f t="shared" si="0"/>
        <v>1274559.3</v>
      </c>
      <c r="D14" s="23">
        <v>318000</v>
      </c>
      <c r="E14" s="66">
        <v>956559.3</v>
      </c>
    </row>
    <row r="15" spans="1:5" ht="11.25">
      <c r="A15" s="67" t="s">
        <v>140</v>
      </c>
      <c r="B15" s="68" t="s">
        <v>141</v>
      </c>
      <c r="C15" s="69">
        <f t="shared" si="0"/>
        <v>1252593.4</v>
      </c>
      <c r="D15" s="23">
        <v>699000</v>
      </c>
      <c r="E15" s="66">
        <v>553593.4</v>
      </c>
    </row>
    <row r="16" spans="1:5" ht="12" thickBot="1">
      <c r="A16" s="71" t="s">
        <v>142</v>
      </c>
      <c r="B16" s="72" t="s">
        <v>143</v>
      </c>
      <c r="C16" s="73">
        <f t="shared" si="0"/>
        <v>51539</v>
      </c>
      <c r="D16" s="74">
        <v>0</v>
      </c>
      <c r="E16" s="75">
        <v>51539</v>
      </c>
    </row>
    <row r="17" spans="1:5" ht="12" thickBot="1">
      <c r="A17" s="76"/>
      <c r="B17" s="77"/>
      <c r="C17" s="78"/>
      <c r="D17" s="79"/>
      <c r="E17" s="79"/>
    </row>
    <row r="19" spans="1:5" ht="12" thickBot="1">
      <c r="A19" s="52"/>
      <c r="B19" s="44"/>
      <c r="C19" s="44"/>
      <c r="D19" s="44"/>
      <c r="E19" s="53" t="s">
        <v>2</v>
      </c>
    </row>
    <row r="20" spans="1:5" ht="11.25">
      <c r="A20" s="54" t="s">
        <v>120</v>
      </c>
      <c r="B20" s="4" t="s">
        <v>121</v>
      </c>
      <c r="C20" s="55" t="s">
        <v>96</v>
      </c>
      <c r="D20" s="4" t="s">
        <v>122</v>
      </c>
      <c r="E20" s="4" t="s">
        <v>96</v>
      </c>
    </row>
    <row r="21" spans="1:5" ht="12" thickBot="1">
      <c r="A21" s="57"/>
      <c r="B21" s="7"/>
      <c r="C21" s="58" t="s">
        <v>123</v>
      </c>
      <c r="D21" s="7" t="s">
        <v>95</v>
      </c>
      <c r="E21" s="7" t="s">
        <v>97</v>
      </c>
    </row>
    <row r="22" spans="1:5" ht="12" thickBot="1">
      <c r="A22" s="59"/>
      <c r="B22" s="60" t="s">
        <v>144</v>
      </c>
      <c r="C22" s="61">
        <f aca="true" t="shared" si="1" ref="C22:C32">D22+E22</f>
        <v>34978217.2</v>
      </c>
      <c r="D22" s="26">
        <f>SUM(D23:D32)</f>
        <v>28053405</v>
      </c>
      <c r="E22" s="26">
        <f>SUM(E23:E32)</f>
        <v>6924812.2</v>
      </c>
    </row>
    <row r="23" spans="1:5" ht="11.25">
      <c r="A23" s="63" t="s">
        <v>125</v>
      </c>
      <c r="B23" s="64" t="s">
        <v>126</v>
      </c>
      <c r="C23" s="65">
        <f t="shared" si="1"/>
        <v>372737</v>
      </c>
      <c r="D23" s="48">
        <v>330000</v>
      </c>
      <c r="E23" s="80">
        <v>42737</v>
      </c>
    </row>
    <row r="24" spans="1:5" ht="11.25">
      <c r="A24" s="67" t="s">
        <v>127</v>
      </c>
      <c r="B24" s="68" t="s">
        <v>128</v>
      </c>
      <c r="C24" s="69">
        <f t="shared" si="1"/>
        <v>2081615.9</v>
      </c>
      <c r="D24" s="23">
        <f>1355600-13000</f>
        <v>1342600</v>
      </c>
      <c r="E24" s="66">
        <v>739015.9</v>
      </c>
    </row>
    <row r="25" spans="1:5" ht="11.25">
      <c r="A25" s="67" t="s">
        <v>129</v>
      </c>
      <c r="B25" s="68" t="s">
        <v>130</v>
      </c>
      <c r="C25" s="69">
        <f t="shared" si="1"/>
        <v>8763139.7</v>
      </c>
      <c r="D25" s="23">
        <v>8475993</v>
      </c>
      <c r="E25" s="66">
        <v>287146.7</v>
      </c>
    </row>
    <row r="26" spans="1:5" ht="11.25">
      <c r="A26" s="67" t="s">
        <v>131</v>
      </c>
      <c r="B26" s="68" t="s">
        <v>132</v>
      </c>
      <c r="C26" s="69">
        <f t="shared" si="1"/>
        <v>9678693.6</v>
      </c>
      <c r="D26" s="23">
        <v>8227379</v>
      </c>
      <c r="E26" s="66">
        <v>1451314.6</v>
      </c>
    </row>
    <row r="27" spans="1:5" ht="11.25">
      <c r="A27" s="67" t="s">
        <v>133</v>
      </c>
      <c r="B27" s="68" t="s">
        <v>146</v>
      </c>
      <c r="C27" s="69">
        <f t="shared" si="1"/>
        <v>1648700.9</v>
      </c>
      <c r="D27" s="23">
        <v>1052000</v>
      </c>
      <c r="E27" s="66">
        <v>596700.9</v>
      </c>
    </row>
    <row r="28" spans="1:5" ht="11.25">
      <c r="A28" s="67" t="s">
        <v>134</v>
      </c>
      <c r="B28" s="68" t="s">
        <v>135</v>
      </c>
      <c r="C28" s="69">
        <f t="shared" si="1"/>
        <v>1925307.2</v>
      </c>
      <c r="D28" s="23">
        <v>1563500</v>
      </c>
      <c r="E28" s="66">
        <v>361807.2</v>
      </c>
    </row>
    <row r="29" spans="1:5" ht="11.25">
      <c r="A29" s="67" t="s">
        <v>136</v>
      </c>
      <c r="B29" s="68" t="s">
        <v>137</v>
      </c>
      <c r="C29" s="69">
        <f t="shared" si="1"/>
        <v>1594751.9</v>
      </c>
      <c r="D29" s="23">
        <v>1561104</v>
      </c>
      <c r="E29" s="66">
        <v>33647.9</v>
      </c>
    </row>
    <row r="30" spans="1:5" ht="11.25">
      <c r="A30" s="67" t="s">
        <v>138</v>
      </c>
      <c r="B30" s="68" t="s">
        <v>139</v>
      </c>
      <c r="C30" s="69">
        <f t="shared" si="1"/>
        <v>606222.7</v>
      </c>
      <c r="D30" s="23">
        <v>533000</v>
      </c>
      <c r="E30" s="66">
        <v>73222.7</v>
      </c>
    </row>
    <row r="31" spans="1:5" ht="11.25">
      <c r="A31" s="67" t="s">
        <v>140</v>
      </c>
      <c r="B31" s="68" t="s">
        <v>141</v>
      </c>
      <c r="C31" s="69">
        <f t="shared" si="1"/>
        <v>5271814.7</v>
      </c>
      <c r="D31" s="23">
        <v>2121529</v>
      </c>
      <c r="E31" s="66">
        <v>3150285.7</v>
      </c>
    </row>
    <row r="32" spans="1:5" ht="12" thickBot="1">
      <c r="A32" s="71" t="s">
        <v>142</v>
      </c>
      <c r="B32" s="72" t="s">
        <v>143</v>
      </c>
      <c r="C32" s="73">
        <f t="shared" si="1"/>
        <v>3035233.6</v>
      </c>
      <c r="D32" s="74">
        <v>2846300</v>
      </c>
      <c r="E32" s="81">
        <v>188933.6</v>
      </c>
    </row>
    <row r="33" spans="1:5" ht="12" thickBot="1">
      <c r="A33" s="76"/>
      <c r="B33" s="77"/>
      <c r="C33" s="78"/>
      <c r="D33" s="79"/>
      <c r="E33" s="79"/>
    </row>
    <row r="36" spans="1:5" ht="12" thickBot="1">
      <c r="A36" s="52"/>
      <c r="B36" s="44"/>
      <c r="C36" s="44"/>
      <c r="D36" s="44"/>
      <c r="E36" s="53" t="s">
        <v>2</v>
      </c>
    </row>
    <row r="37" spans="1:5" ht="11.25">
      <c r="A37" s="54" t="s">
        <v>120</v>
      </c>
      <c r="B37" s="4" t="s">
        <v>121</v>
      </c>
      <c r="C37" s="55" t="s">
        <v>96</v>
      </c>
      <c r="D37" s="4" t="s">
        <v>122</v>
      </c>
      <c r="E37" s="4" t="s">
        <v>96</v>
      </c>
    </row>
    <row r="38" spans="1:5" ht="12" thickBot="1">
      <c r="A38" s="57"/>
      <c r="B38" s="7"/>
      <c r="C38" s="58" t="s">
        <v>123</v>
      </c>
      <c r="D38" s="7" t="s">
        <v>95</v>
      </c>
      <c r="E38" s="7" t="s">
        <v>97</v>
      </c>
    </row>
    <row r="39" spans="1:5" ht="12" thickBot="1">
      <c r="A39" s="59"/>
      <c r="B39" s="60" t="s">
        <v>145</v>
      </c>
      <c r="C39" s="61">
        <f aca="true" t="shared" si="2" ref="C39:C49">D39+E39</f>
        <v>55226696.300000004</v>
      </c>
      <c r="D39" s="26">
        <f>SUM(D40:D49)</f>
        <v>44589864.7</v>
      </c>
      <c r="E39" s="26">
        <f>SUM(E40:E49)</f>
        <v>10636831.6</v>
      </c>
    </row>
    <row r="40" spans="1:5" ht="11.25">
      <c r="A40" s="63" t="s">
        <v>125</v>
      </c>
      <c r="B40" s="64" t="s">
        <v>126</v>
      </c>
      <c r="C40" s="65">
        <f t="shared" si="2"/>
        <v>1292896.3</v>
      </c>
      <c r="D40" s="48">
        <v>1105180</v>
      </c>
      <c r="E40" s="82">
        <f aca="true" t="shared" si="3" ref="E40:E49">0+E7+E23</f>
        <v>187716.3</v>
      </c>
    </row>
    <row r="41" spans="1:5" ht="11.25">
      <c r="A41" s="67" t="s">
        <v>127</v>
      </c>
      <c r="B41" s="68" t="s">
        <v>128</v>
      </c>
      <c r="C41" s="69">
        <f t="shared" si="2"/>
        <v>4899153.4</v>
      </c>
      <c r="D41" s="23">
        <v>3738182.7</v>
      </c>
      <c r="E41" s="82">
        <f t="shared" si="3"/>
        <v>1160970.7</v>
      </c>
    </row>
    <row r="42" spans="1:5" ht="11.25">
      <c r="A42" s="67" t="s">
        <v>129</v>
      </c>
      <c r="B42" s="68" t="s">
        <v>130</v>
      </c>
      <c r="C42" s="69">
        <f t="shared" si="2"/>
        <v>19987727.3</v>
      </c>
      <c r="D42" s="23">
        <v>19532690</v>
      </c>
      <c r="E42" s="82">
        <f t="shared" si="3"/>
        <v>455037.30000000005</v>
      </c>
    </row>
    <row r="43" spans="1:5" ht="11.25">
      <c r="A43" s="67" t="s">
        <v>131</v>
      </c>
      <c r="B43" s="68" t="s">
        <v>132</v>
      </c>
      <c r="C43" s="69">
        <f t="shared" si="2"/>
        <v>11212698.3</v>
      </c>
      <c r="D43" s="23">
        <v>8677379</v>
      </c>
      <c r="E43" s="82">
        <f t="shared" si="3"/>
        <v>2535319.3</v>
      </c>
    </row>
    <row r="44" spans="1:5" ht="11.25">
      <c r="A44" s="67" t="s">
        <v>133</v>
      </c>
      <c r="B44" s="68" t="s">
        <v>146</v>
      </c>
      <c r="C44" s="69">
        <f t="shared" si="2"/>
        <v>2078957.7000000002</v>
      </c>
      <c r="D44" s="23">
        <v>1352000</v>
      </c>
      <c r="E44" s="82">
        <f t="shared" si="3"/>
        <v>726957.7000000001</v>
      </c>
    </row>
    <row r="45" spans="1:5" ht="11.25">
      <c r="A45" s="67" t="s">
        <v>134</v>
      </c>
      <c r="B45" s="68" t="s">
        <v>135</v>
      </c>
      <c r="C45" s="69">
        <f t="shared" si="2"/>
        <v>2392407.9</v>
      </c>
      <c r="D45" s="23">
        <v>1855500</v>
      </c>
      <c r="E45" s="82">
        <f t="shared" si="3"/>
        <v>536907.9</v>
      </c>
    </row>
    <row r="46" spans="1:5" ht="11.25">
      <c r="A46" s="67" t="s">
        <v>136</v>
      </c>
      <c r="B46" s="68" t="s">
        <v>137</v>
      </c>
      <c r="C46" s="69">
        <f t="shared" si="2"/>
        <v>1870892.7</v>
      </c>
      <c r="D46" s="23">
        <v>1811104</v>
      </c>
      <c r="E46" s="82">
        <f t="shared" si="3"/>
        <v>59788.7</v>
      </c>
    </row>
    <row r="47" spans="1:5" ht="11.25">
      <c r="A47" s="67" t="s">
        <v>138</v>
      </c>
      <c r="B47" s="68" t="s">
        <v>139</v>
      </c>
      <c r="C47" s="69">
        <f t="shared" si="2"/>
        <v>1880782</v>
      </c>
      <c r="D47" s="23">
        <v>851000</v>
      </c>
      <c r="E47" s="82">
        <f t="shared" si="3"/>
        <v>1029782</v>
      </c>
    </row>
    <row r="48" spans="1:5" ht="11.25">
      <c r="A48" s="67" t="s">
        <v>140</v>
      </c>
      <c r="B48" s="68" t="s">
        <v>141</v>
      </c>
      <c r="C48" s="69">
        <f t="shared" si="2"/>
        <v>6524408.1</v>
      </c>
      <c r="D48" s="23">
        <v>2820529</v>
      </c>
      <c r="E48" s="82">
        <f t="shared" si="3"/>
        <v>3703879.1</v>
      </c>
    </row>
    <row r="49" spans="1:5" ht="12" thickBot="1">
      <c r="A49" s="71" t="s">
        <v>142</v>
      </c>
      <c r="B49" s="72" t="s">
        <v>143</v>
      </c>
      <c r="C49" s="73">
        <f t="shared" si="2"/>
        <v>3086772.6</v>
      </c>
      <c r="D49" s="74">
        <v>2846300</v>
      </c>
      <c r="E49" s="82">
        <f t="shared" si="3"/>
        <v>240472.6</v>
      </c>
    </row>
    <row r="50" spans="1:5" ht="12" thickBot="1">
      <c r="A50" s="76"/>
      <c r="B50" s="77"/>
      <c r="C50" s="78"/>
      <c r="D50" s="79"/>
      <c r="E50" s="79"/>
    </row>
  </sheetData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2008-07-17T13:17:35Z</cp:lastPrinted>
  <dcterms:created xsi:type="dcterms:W3CDTF">2007-02-15T09:36:07Z</dcterms:created>
  <dcterms:modified xsi:type="dcterms:W3CDTF">2008-07-17T13:17:44Z</dcterms:modified>
  <cp:category/>
  <cp:version/>
  <cp:contentType/>
  <cp:contentStatus/>
</cp:coreProperties>
</file>