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6405" activeTab="0"/>
  </bookViews>
  <sheets>
    <sheet name="0000028L.GXL" sheetId="1" r:id="rId1"/>
  </sheets>
  <definedNames>
    <definedName name="_xlnm.Print_Titles" localSheetId="0">'0000028L.GXL'!$5:$8</definedName>
  </definedNames>
  <calcPr fullCalcOnLoad="1"/>
</workbook>
</file>

<file path=xl/sharedStrings.xml><?xml version="1.0" encoding="utf-8"?>
<sst xmlns="http://schemas.openxmlformats.org/spreadsheetml/2006/main" count="285" uniqueCount="203">
  <si>
    <t>Rozbor čerpání rozpočtu investičních akcí HMP dle správců za období 13/2004 v tis. Kč</t>
  </si>
  <si>
    <t>Kapitola: 01 - ROZVOJ OBCE</t>
  </si>
  <si>
    <t>Kapitálové výdaje</t>
  </si>
  <si>
    <t>Celkové zdroje</t>
  </si>
  <si>
    <t>Zdroje HMP (včetně stát. dotací)</t>
  </si>
  <si>
    <t>Zdroje org.</t>
  </si>
  <si>
    <t>Odbor / organizace</t>
  </si>
  <si>
    <t>Číslo</t>
  </si>
  <si>
    <t>Název akce</t>
  </si>
  <si>
    <t>Celkové</t>
  </si>
  <si>
    <t>Profin.</t>
  </si>
  <si>
    <t>RS</t>
  </si>
  <si>
    <t>RU</t>
  </si>
  <si>
    <t>Poukázaný</t>
  </si>
  <si>
    <t>Skutečné</t>
  </si>
  <si>
    <t>% plnění</t>
  </si>
  <si>
    <t>Rozpočet</t>
  </si>
  <si>
    <t>Čerpání</t>
  </si>
  <si>
    <t>Zbývá</t>
  </si>
  <si>
    <t>akce</t>
  </si>
  <si>
    <t>náklady</t>
  </si>
  <si>
    <t>k 31.12.2003</t>
  </si>
  <si>
    <t>rok 2004</t>
  </si>
  <si>
    <t>inv.příspěvek</t>
  </si>
  <si>
    <t>čerpání</t>
  </si>
  <si>
    <t>Sč k RU</t>
  </si>
  <si>
    <t>ostatní</t>
  </si>
  <si>
    <t>požadavek</t>
  </si>
  <si>
    <t>1.1.-31.12.2004</t>
  </si>
  <si>
    <t>Správce: 0002 - Ing. Jan Bürgermeister</t>
  </si>
  <si>
    <t>MHMP - OMI</t>
  </si>
  <si>
    <t>0016</t>
  </si>
  <si>
    <t>Centrální park JZM I</t>
  </si>
  <si>
    <t>0090</t>
  </si>
  <si>
    <t>IP pro bytovou výstavbu</t>
  </si>
  <si>
    <t>0105</t>
  </si>
  <si>
    <t>H.Měcholupy - Petrovice, byty</t>
  </si>
  <si>
    <t>0107</t>
  </si>
  <si>
    <t>H.Libeň - Pekařka</t>
  </si>
  <si>
    <t>0110</t>
  </si>
  <si>
    <t>Malvazinky 270bj.</t>
  </si>
  <si>
    <t>0111</t>
  </si>
  <si>
    <t>Na Vackově - obytný soubor</t>
  </si>
  <si>
    <t>0112</t>
  </si>
  <si>
    <t>Dofakturace za rok 2004</t>
  </si>
  <si>
    <t>0122</t>
  </si>
  <si>
    <t>Černý Most II/5.st.</t>
  </si>
  <si>
    <t>0130</t>
  </si>
  <si>
    <t>Tylova čtvrť - plocha hotelu</t>
  </si>
  <si>
    <t>0145</t>
  </si>
  <si>
    <t>Výst.nájemních bytů Zahradní čtvrť</t>
  </si>
  <si>
    <t>0164</t>
  </si>
  <si>
    <t>Bytové domy Čakovice I.</t>
  </si>
  <si>
    <t>0165</t>
  </si>
  <si>
    <t>MMB Ďáblice</t>
  </si>
  <si>
    <t>0180</t>
  </si>
  <si>
    <t>TI pro 164 bj. Suchdol, Výhledy II.</t>
  </si>
  <si>
    <t>0182</t>
  </si>
  <si>
    <t>TI pro 346 b.j. Mazanka</t>
  </si>
  <si>
    <t>0183</t>
  </si>
  <si>
    <t>JM II - Hrdličkova 54 bj.</t>
  </si>
  <si>
    <t>0184</t>
  </si>
  <si>
    <t>Kbely - CENTRUM</t>
  </si>
  <si>
    <t>0185</t>
  </si>
  <si>
    <t>Řepy - nástavba Nevanova</t>
  </si>
  <si>
    <t>0186</t>
  </si>
  <si>
    <t>Kolektor Revoluční - Dlouhá</t>
  </si>
  <si>
    <t>0187</t>
  </si>
  <si>
    <t>Kolektor Václavské náměstí</t>
  </si>
  <si>
    <t>0208</t>
  </si>
  <si>
    <t>TI pro 118 b.j. Záběhlice</t>
  </si>
  <si>
    <t>0209</t>
  </si>
  <si>
    <t>Na Berance</t>
  </si>
  <si>
    <t>0210</t>
  </si>
  <si>
    <t>JM I, byty Milíčov</t>
  </si>
  <si>
    <t>0227</t>
  </si>
  <si>
    <t>426 bj. Chodovec</t>
  </si>
  <si>
    <t>0229</t>
  </si>
  <si>
    <t>Byty Triangl</t>
  </si>
  <si>
    <t>0230</t>
  </si>
  <si>
    <t>Polabská - byty - Miškovice</t>
  </si>
  <si>
    <t>0232</t>
  </si>
  <si>
    <t>TI pro 69 b.j. Praha 8-Ďáblice</t>
  </si>
  <si>
    <t>0233</t>
  </si>
  <si>
    <t>TI pro 57 b.j. + 3 RD Strahov</t>
  </si>
  <si>
    <t>0238</t>
  </si>
  <si>
    <t>Bytové domy Čakovice II</t>
  </si>
  <si>
    <t>0240</t>
  </si>
  <si>
    <t>Byty Běchovice</t>
  </si>
  <si>
    <t>0241</t>
  </si>
  <si>
    <t>Byty Dubeč</t>
  </si>
  <si>
    <t>0243</t>
  </si>
  <si>
    <t>Byty Šeberov</t>
  </si>
  <si>
    <t>0244</t>
  </si>
  <si>
    <t>Nebušice 24 bj.</t>
  </si>
  <si>
    <t>5609</t>
  </si>
  <si>
    <t>Výkupy pro bytovou výstavbu</t>
  </si>
  <si>
    <t>7026</t>
  </si>
  <si>
    <t>Bytový soubor Hloubětín</t>
  </si>
  <si>
    <t>7138</t>
  </si>
  <si>
    <t>Rezerva pro řešení následků povodní</t>
  </si>
  <si>
    <t>7495</t>
  </si>
  <si>
    <t>Byty Zličín</t>
  </si>
  <si>
    <t>7496</t>
  </si>
  <si>
    <t>Kolektor Centrum-Smíchov</t>
  </si>
  <si>
    <t>7497</t>
  </si>
  <si>
    <t>Pod Čimickým hájem, byty</t>
  </si>
  <si>
    <t>7498</t>
  </si>
  <si>
    <t>Prosek - Kytlická, byty</t>
  </si>
  <si>
    <t>7501</t>
  </si>
  <si>
    <t>Vysočany - Ocelářská</t>
  </si>
  <si>
    <t>7502</t>
  </si>
  <si>
    <t>Čakovice III, byty</t>
  </si>
  <si>
    <t>8074</t>
  </si>
  <si>
    <t>Víceúčelový areál Dubeč</t>
  </si>
  <si>
    <t>8121</t>
  </si>
  <si>
    <t>426 b.j.Chodovec-finanční vklad</t>
  </si>
  <si>
    <t>9191</t>
  </si>
  <si>
    <t>Černý Most II/4.st.</t>
  </si>
  <si>
    <t>9276</t>
  </si>
  <si>
    <t>TV Chaby stavba 50</t>
  </si>
  <si>
    <t>9530</t>
  </si>
  <si>
    <t>TV Chaby - Jinočanská</t>
  </si>
  <si>
    <t>9646</t>
  </si>
  <si>
    <t>Kolektor CIA</t>
  </si>
  <si>
    <t>9812</t>
  </si>
  <si>
    <t>Na Pomezí byty + TI</t>
  </si>
  <si>
    <t>IROP-INŽ.A REAL.ORG. P1</t>
  </si>
  <si>
    <t>7929</t>
  </si>
  <si>
    <t>Energ.audit - IROP</t>
  </si>
  <si>
    <t>7983</t>
  </si>
  <si>
    <t>Informační systém IROP</t>
  </si>
  <si>
    <t>ÚTVAR ROZVOJE HL.M.P P1</t>
  </si>
  <si>
    <t>6022</t>
  </si>
  <si>
    <t>Stavební úpravy - půdní vestavba "Dům král. pážat"</t>
  </si>
  <si>
    <t>7779</t>
  </si>
  <si>
    <t>Technické prostředky IT</t>
  </si>
  <si>
    <t>7780</t>
  </si>
  <si>
    <t>Programové produkty</t>
  </si>
  <si>
    <t>Správce: 0002 - Ing. Jan Bürgermeister celkem</t>
  </si>
  <si>
    <t>Správce: 0010 - Pavel Klega</t>
  </si>
  <si>
    <t>0013</t>
  </si>
  <si>
    <t>BABA II - rekon.IS</t>
  </si>
  <si>
    <t>0050</t>
  </si>
  <si>
    <t>TV Slivenec</t>
  </si>
  <si>
    <t>0085</t>
  </si>
  <si>
    <t>TV Řepy</t>
  </si>
  <si>
    <t>0088</t>
  </si>
  <si>
    <t>TV Libuš</t>
  </si>
  <si>
    <t>0093</t>
  </si>
  <si>
    <t>TV Kbely</t>
  </si>
  <si>
    <t>0102</t>
  </si>
  <si>
    <t>TV Koloděje</t>
  </si>
  <si>
    <t>0106</t>
  </si>
  <si>
    <t>TV Šeberov</t>
  </si>
  <si>
    <t>0113</t>
  </si>
  <si>
    <t>TV Lipence</t>
  </si>
  <si>
    <t>0114</t>
  </si>
  <si>
    <t>TV Stodůlky</t>
  </si>
  <si>
    <t>0132</t>
  </si>
  <si>
    <t>TV Točná</t>
  </si>
  <si>
    <t>0137</t>
  </si>
  <si>
    <t>TV Kyje - Hutě</t>
  </si>
  <si>
    <t>0218</t>
  </si>
  <si>
    <t>TV Jahodnice</t>
  </si>
  <si>
    <t>0245</t>
  </si>
  <si>
    <t>TV Zelený pruh-Antala Staška</t>
  </si>
  <si>
    <t>3082</t>
  </si>
  <si>
    <t>TV Radotín</t>
  </si>
  <si>
    <t>3090</t>
  </si>
  <si>
    <t>TV Řeporyje</t>
  </si>
  <si>
    <t>3106</t>
  </si>
  <si>
    <t>TV Suchdol</t>
  </si>
  <si>
    <t>3113</t>
  </si>
  <si>
    <t>TV Přední Kopanina</t>
  </si>
  <si>
    <t>3119</t>
  </si>
  <si>
    <t>TV Čakovice</t>
  </si>
  <si>
    <t>3140</t>
  </si>
  <si>
    <t>TV Újezd nad Lesy</t>
  </si>
  <si>
    <t>3150</t>
  </si>
  <si>
    <t>TV Benice</t>
  </si>
  <si>
    <t>3151</t>
  </si>
  <si>
    <t>TV Dubeč</t>
  </si>
  <si>
    <t>3171</t>
  </si>
  <si>
    <t>TV Štěrboholy</t>
  </si>
  <si>
    <t>7132</t>
  </si>
  <si>
    <t>IP pro stavby TV</t>
  </si>
  <si>
    <t>7499</t>
  </si>
  <si>
    <t>TV Dolní Měcholupy</t>
  </si>
  <si>
    <t>7500</t>
  </si>
  <si>
    <t>TV Praha 6</t>
  </si>
  <si>
    <t>7981</t>
  </si>
  <si>
    <t>TV Za Horou</t>
  </si>
  <si>
    <t>9534</t>
  </si>
  <si>
    <t>TV Nové Butovice</t>
  </si>
  <si>
    <t>Správce: 0010 - Pavel Klega celkem</t>
  </si>
  <si>
    <t>Celkem odbory MHMP</t>
  </si>
  <si>
    <t>Celkem PO</t>
  </si>
  <si>
    <t>Celkem</t>
  </si>
  <si>
    <t>Součet celkem (PO příspěvek + Odbory MHMP skutečné čerpání)</t>
  </si>
  <si>
    <t>Celkem MČ</t>
  </si>
  <si>
    <t>OMI :</t>
  </si>
  <si>
    <t>PO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</si>
</sst>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2" borderId="1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4" fontId="4" fillId="3" borderId="14" xfId="0" applyNumberFormat="1" applyFont="1" applyFill="1" applyBorder="1" applyAlignment="1">
      <alignment/>
    </xf>
    <xf numFmtId="4" fontId="4" fillId="3" borderId="14" xfId="0" applyNumberFormat="1" applyFont="1" applyFill="1" applyBorder="1" applyAlignment="1">
      <alignment horizontal="right"/>
    </xf>
    <xf numFmtId="4" fontId="4" fillId="3" borderId="15" xfId="0" applyNumberFormat="1" applyFont="1" applyFill="1" applyBorder="1" applyAlignment="1">
      <alignment/>
    </xf>
    <xf numFmtId="4" fontId="4" fillId="3" borderId="12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4" fontId="4" fillId="3" borderId="18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 horizontal="right"/>
    </xf>
    <xf numFmtId="4" fontId="4" fillId="3" borderId="19" xfId="0" applyNumberFormat="1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4" fontId="7" fillId="3" borderId="23" xfId="0" applyNumberFormat="1" applyFont="1" applyFill="1" applyBorder="1" applyAlignment="1">
      <alignment/>
    </xf>
    <xf numFmtId="4" fontId="7" fillId="3" borderId="24" xfId="0" applyNumberFormat="1" applyFont="1" applyFill="1" applyBorder="1" applyAlignment="1">
      <alignment/>
    </xf>
    <xf numFmtId="4" fontId="4" fillId="3" borderId="25" xfId="0" applyNumberFormat="1" applyFont="1" applyFill="1" applyBorder="1" applyAlignment="1">
      <alignment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3" borderId="27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03"/>
  <sheetViews>
    <sheetView showGridLines="0" tabSelected="1" workbookViewId="0" topLeftCell="A1">
      <pane ySplit="8" topLeftCell="BM36" activePane="bottomLeft" state="frozen"/>
      <selection pane="topLeft" activeCell="A1" sqref="A1"/>
      <selection pane="bottomLeft" activeCell="N60" sqref="N60"/>
    </sheetView>
  </sheetViews>
  <sheetFormatPr defaultColWidth="9.00390625" defaultRowHeight="12.75"/>
  <cols>
    <col min="1" max="1" width="19.00390625" style="1" customWidth="1"/>
    <col min="2" max="2" width="4.625" style="1" customWidth="1"/>
    <col min="3" max="3" width="22.75390625" style="1" customWidth="1"/>
    <col min="4" max="4" width="11.125" style="2" customWidth="1"/>
    <col min="5" max="5" width="10.875" style="2" customWidth="1"/>
    <col min="6" max="7" width="10.25390625" style="2" customWidth="1"/>
    <col min="8" max="8" width="11.00390625" style="2" customWidth="1"/>
    <col min="9" max="9" width="11.75390625" style="2" customWidth="1"/>
    <col min="10" max="10" width="7.25390625" style="2" customWidth="1"/>
    <col min="11" max="11" width="6.875" style="2" customWidth="1"/>
    <col min="12" max="12" width="7.75390625" style="2" customWidth="1"/>
    <col min="13" max="13" width="10.875" style="2" bestFit="1" customWidth="1"/>
    <col min="14" max="16384" width="9.125" style="1" customWidth="1"/>
  </cols>
  <sheetData>
    <row r="1" spans="1:13" ht="15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3"/>
      <c r="B2" s="3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thickBot="1">
      <c r="A4" s="26" t="s">
        <v>1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8"/>
    </row>
    <row r="5" spans="1:13" ht="13.5" customHeight="1" thickBot="1">
      <c r="A5" s="9"/>
      <c r="B5" s="10"/>
      <c r="C5" s="11" t="s">
        <v>2</v>
      </c>
      <c r="D5" s="53" t="s">
        <v>3</v>
      </c>
      <c r="E5" s="54"/>
      <c r="F5" s="53" t="s">
        <v>4</v>
      </c>
      <c r="G5" s="55"/>
      <c r="H5" s="55"/>
      <c r="I5" s="55"/>
      <c r="J5" s="54"/>
      <c r="K5" s="53" t="s">
        <v>5</v>
      </c>
      <c r="L5" s="54"/>
      <c r="M5" s="12"/>
    </row>
    <row r="6" spans="1:13" ht="12" thickBot="1">
      <c r="A6" s="13" t="s">
        <v>6</v>
      </c>
      <c r="B6" s="13" t="s">
        <v>7</v>
      </c>
      <c r="C6" s="13" t="s">
        <v>8</v>
      </c>
      <c r="D6" s="14" t="s">
        <v>9</v>
      </c>
      <c r="E6" s="14" t="s">
        <v>10</v>
      </c>
      <c r="F6" s="15" t="s">
        <v>11</v>
      </c>
      <c r="G6" s="15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6" t="s">
        <v>18</v>
      </c>
    </row>
    <row r="7" spans="1:13" ht="11.25">
      <c r="A7" s="13"/>
      <c r="B7" s="13" t="s">
        <v>19</v>
      </c>
      <c r="C7" s="13"/>
      <c r="D7" s="14" t="s">
        <v>20</v>
      </c>
      <c r="E7" s="14" t="s">
        <v>21</v>
      </c>
      <c r="F7" s="56" t="s">
        <v>22</v>
      </c>
      <c r="G7" s="57"/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26</v>
      </c>
      <c r="M7" s="16" t="s">
        <v>27</v>
      </c>
    </row>
    <row r="8" spans="1:13" ht="12" thickBot="1">
      <c r="A8" s="17"/>
      <c r="B8" s="17"/>
      <c r="C8" s="17"/>
      <c r="D8" s="15" t="s">
        <v>19</v>
      </c>
      <c r="E8" s="15"/>
      <c r="F8" s="15"/>
      <c r="G8" s="18"/>
      <c r="H8" s="15" t="s">
        <v>28</v>
      </c>
      <c r="I8" s="15" t="s">
        <v>28</v>
      </c>
      <c r="J8" s="15"/>
      <c r="K8" s="15" t="s">
        <v>22</v>
      </c>
      <c r="L8" s="15" t="s">
        <v>28</v>
      </c>
      <c r="M8" s="19"/>
    </row>
    <row r="9" spans="1:13" ht="12" thickBot="1">
      <c r="A9" s="7" t="s">
        <v>29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8"/>
    </row>
    <row r="10" spans="1:13" ht="11.25">
      <c r="A10" s="21" t="s">
        <v>30</v>
      </c>
      <c r="B10" s="22" t="s">
        <v>31</v>
      </c>
      <c r="C10" s="22" t="s">
        <v>32</v>
      </c>
      <c r="D10" s="23">
        <v>231243</v>
      </c>
      <c r="E10" s="23">
        <v>137282.99</v>
      </c>
      <c r="F10" s="23">
        <v>11340</v>
      </c>
      <c r="G10" s="23">
        <v>1340</v>
      </c>
      <c r="H10" s="23"/>
      <c r="I10" s="23">
        <v>992.91</v>
      </c>
      <c r="J10" s="24">
        <f aca="true" t="shared" si="0" ref="J10:J41">IF(G10=0,"***",100*I10/G10)</f>
        <v>74.09776119402986</v>
      </c>
      <c r="K10" s="23"/>
      <c r="L10" s="23"/>
      <c r="M10" s="20">
        <v>92620.01</v>
      </c>
    </row>
    <row r="11" spans="1:13" ht="11.25">
      <c r="A11" s="21" t="s">
        <v>30</v>
      </c>
      <c r="B11" s="22" t="s">
        <v>33</v>
      </c>
      <c r="C11" s="22" t="s">
        <v>34</v>
      </c>
      <c r="D11" s="23">
        <v>62415</v>
      </c>
      <c r="E11" s="23">
        <v>12214.56</v>
      </c>
      <c r="F11" s="23">
        <v>25200</v>
      </c>
      <c r="G11" s="23">
        <v>6750</v>
      </c>
      <c r="H11" s="23"/>
      <c r="I11" s="23">
        <v>5431.22</v>
      </c>
      <c r="J11" s="24">
        <f t="shared" si="0"/>
        <v>80.46251851851852</v>
      </c>
      <c r="K11" s="23"/>
      <c r="L11" s="23"/>
      <c r="M11" s="20">
        <v>43450.44</v>
      </c>
    </row>
    <row r="12" spans="1:13" ht="11.25">
      <c r="A12" s="21" t="s">
        <v>30</v>
      </c>
      <c r="B12" s="22" t="s">
        <v>35</v>
      </c>
      <c r="C12" s="22" t="s">
        <v>36</v>
      </c>
      <c r="D12" s="23">
        <v>1234843</v>
      </c>
      <c r="E12" s="23">
        <v>21281.33</v>
      </c>
      <c r="F12" s="23">
        <v>414500</v>
      </c>
      <c r="G12" s="23">
        <v>484350</v>
      </c>
      <c r="H12" s="23"/>
      <c r="I12" s="23">
        <v>484350</v>
      </c>
      <c r="J12" s="24">
        <f t="shared" si="0"/>
        <v>100</v>
      </c>
      <c r="K12" s="23"/>
      <c r="L12" s="23"/>
      <c r="M12" s="20">
        <v>729211.67</v>
      </c>
    </row>
    <row r="13" spans="1:13" ht="11.25">
      <c r="A13" s="21" t="s">
        <v>30</v>
      </c>
      <c r="B13" s="22" t="s">
        <v>37</v>
      </c>
      <c r="C13" s="22" t="s">
        <v>38</v>
      </c>
      <c r="D13" s="23">
        <v>615000</v>
      </c>
      <c r="E13" s="23">
        <v>251147.01</v>
      </c>
      <c r="F13" s="23">
        <v>174080</v>
      </c>
      <c r="G13" s="23">
        <v>144080</v>
      </c>
      <c r="H13" s="23"/>
      <c r="I13" s="23">
        <v>144079.27</v>
      </c>
      <c r="J13" s="24">
        <f t="shared" si="0"/>
        <v>99.99949333703496</v>
      </c>
      <c r="K13" s="23"/>
      <c r="L13" s="23"/>
      <c r="M13" s="20">
        <v>219772.99</v>
      </c>
    </row>
    <row r="14" spans="1:13" ht="11.25">
      <c r="A14" s="21" t="s">
        <v>30</v>
      </c>
      <c r="B14" s="22" t="s">
        <v>39</v>
      </c>
      <c r="C14" s="22" t="s">
        <v>40</v>
      </c>
      <c r="D14" s="23">
        <v>5569.36</v>
      </c>
      <c r="E14" s="23">
        <v>3569.36</v>
      </c>
      <c r="F14" s="23">
        <v>2000</v>
      </c>
      <c r="G14" s="23">
        <v>0</v>
      </c>
      <c r="H14" s="23"/>
      <c r="I14" s="23">
        <v>0</v>
      </c>
      <c r="J14" s="24" t="str">
        <f t="shared" si="0"/>
        <v>***</v>
      </c>
      <c r="K14" s="23"/>
      <c r="L14" s="23"/>
      <c r="M14" s="20">
        <v>2000</v>
      </c>
    </row>
    <row r="15" spans="1:13" ht="11.25">
      <c r="A15" s="21" t="s">
        <v>30</v>
      </c>
      <c r="B15" s="22" t="s">
        <v>41</v>
      </c>
      <c r="C15" s="22" t="s">
        <v>42</v>
      </c>
      <c r="D15" s="23">
        <v>1480000</v>
      </c>
      <c r="E15" s="23">
        <v>7253.15</v>
      </c>
      <c r="F15" s="23">
        <v>25000</v>
      </c>
      <c r="G15" s="23">
        <v>37400</v>
      </c>
      <c r="H15" s="23"/>
      <c r="I15" s="23">
        <v>37400</v>
      </c>
      <c r="J15" s="24">
        <f t="shared" si="0"/>
        <v>100</v>
      </c>
      <c r="K15" s="23"/>
      <c r="L15" s="23"/>
      <c r="M15" s="20">
        <v>1435346.85</v>
      </c>
    </row>
    <row r="16" spans="1:13" ht="11.25">
      <c r="A16" s="21" t="s">
        <v>30</v>
      </c>
      <c r="B16" s="22" t="s">
        <v>43</v>
      </c>
      <c r="C16" s="22" t="s">
        <v>44</v>
      </c>
      <c r="D16" s="23">
        <v>47950</v>
      </c>
      <c r="E16" s="23">
        <v>0</v>
      </c>
      <c r="F16" s="23">
        <v>26150</v>
      </c>
      <c r="G16" s="23">
        <v>2511</v>
      </c>
      <c r="H16" s="23"/>
      <c r="I16" s="23">
        <v>0</v>
      </c>
      <c r="J16" s="24">
        <f t="shared" si="0"/>
        <v>0</v>
      </c>
      <c r="K16" s="23"/>
      <c r="L16" s="23"/>
      <c r="M16" s="20">
        <v>45439</v>
      </c>
    </row>
    <row r="17" spans="1:13" ht="11.25">
      <c r="A17" s="21" t="s">
        <v>30</v>
      </c>
      <c r="B17" s="22" t="s">
        <v>45</v>
      </c>
      <c r="C17" s="22" t="s">
        <v>46</v>
      </c>
      <c r="D17" s="23">
        <v>1950000</v>
      </c>
      <c r="E17" s="23">
        <v>430096.68</v>
      </c>
      <c r="F17" s="23">
        <v>295340</v>
      </c>
      <c r="G17" s="23">
        <v>344037</v>
      </c>
      <c r="H17" s="23"/>
      <c r="I17" s="23">
        <v>344037</v>
      </c>
      <c r="J17" s="24">
        <f t="shared" si="0"/>
        <v>100</v>
      </c>
      <c r="K17" s="23"/>
      <c r="L17" s="23"/>
      <c r="M17" s="20">
        <v>1175866.32</v>
      </c>
    </row>
    <row r="18" spans="1:13" ht="11.25">
      <c r="A18" s="21" t="s">
        <v>30</v>
      </c>
      <c r="B18" s="22" t="s">
        <v>47</v>
      </c>
      <c r="C18" s="22" t="s">
        <v>48</v>
      </c>
      <c r="D18" s="23">
        <v>368018</v>
      </c>
      <c r="E18" s="23">
        <v>259063.84</v>
      </c>
      <c r="F18" s="23">
        <v>0</v>
      </c>
      <c r="G18" s="23">
        <v>38</v>
      </c>
      <c r="H18" s="23"/>
      <c r="I18" s="23">
        <v>37.77</v>
      </c>
      <c r="J18" s="24">
        <f t="shared" si="0"/>
        <v>99.39473684210527</v>
      </c>
      <c r="K18" s="23"/>
      <c r="L18" s="23"/>
      <c r="M18" s="20">
        <v>108916.16</v>
      </c>
    </row>
    <row r="19" spans="1:13" ht="11.25">
      <c r="A19" s="21" t="s">
        <v>30</v>
      </c>
      <c r="B19" s="22" t="s">
        <v>49</v>
      </c>
      <c r="C19" s="22" t="s">
        <v>50</v>
      </c>
      <c r="D19" s="23">
        <v>86196</v>
      </c>
      <c r="E19" s="23">
        <v>46196</v>
      </c>
      <c r="F19" s="23">
        <v>40000</v>
      </c>
      <c r="G19" s="23">
        <v>0</v>
      </c>
      <c r="H19" s="23"/>
      <c r="I19" s="23">
        <v>0</v>
      </c>
      <c r="J19" s="24" t="str">
        <f t="shared" si="0"/>
        <v>***</v>
      </c>
      <c r="K19" s="23"/>
      <c r="L19" s="23"/>
      <c r="M19" s="20">
        <v>40000</v>
      </c>
    </row>
    <row r="20" spans="1:13" ht="11.25">
      <c r="A20" s="21" t="s">
        <v>30</v>
      </c>
      <c r="B20" s="22" t="s">
        <v>51</v>
      </c>
      <c r="C20" s="22" t="s">
        <v>52</v>
      </c>
      <c r="D20" s="23">
        <v>162000</v>
      </c>
      <c r="E20" s="23">
        <v>1787.56</v>
      </c>
      <c r="F20" s="23">
        <v>69900</v>
      </c>
      <c r="G20" s="23">
        <v>10000</v>
      </c>
      <c r="H20" s="23"/>
      <c r="I20" s="23">
        <v>9999.73</v>
      </c>
      <c r="J20" s="24">
        <f t="shared" si="0"/>
        <v>99.9973</v>
      </c>
      <c r="K20" s="23"/>
      <c r="L20" s="23"/>
      <c r="M20" s="20">
        <v>150212.44</v>
      </c>
    </row>
    <row r="21" spans="1:13" ht="11.25">
      <c r="A21" s="21" t="s">
        <v>30</v>
      </c>
      <c r="B21" s="22" t="s">
        <v>53</v>
      </c>
      <c r="C21" s="22" t="s">
        <v>54</v>
      </c>
      <c r="D21" s="23">
        <v>95179</v>
      </c>
      <c r="E21" s="23">
        <v>35098.64</v>
      </c>
      <c r="F21" s="23">
        <v>45000</v>
      </c>
      <c r="G21" s="23">
        <v>44000</v>
      </c>
      <c r="H21" s="23"/>
      <c r="I21" s="23">
        <v>43599.21</v>
      </c>
      <c r="J21" s="24">
        <f t="shared" si="0"/>
        <v>99.08911363636363</v>
      </c>
      <c r="K21" s="23"/>
      <c r="L21" s="23"/>
      <c r="M21" s="20">
        <v>16080.37</v>
      </c>
    </row>
    <row r="22" spans="1:13" ht="11.25">
      <c r="A22" s="21" t="s">
        <v>30</v>
      </c>
      <c r="B22" s="22" t="s">
        <v>55</v>
      </c>
      <c r="C22" s="22" t="s">
        <v>56</v>
      </c>
      <c r="D22" s="23">
        <v>11282</v>
      </c>
      <c r="E22" s="23">
        <v>11280</v>
      </c>
      <c r="F22" s="23">
        <v>0</v>
      </c>
      <c r="G22" s="23">
        <v>2</v>
      </c>
      <c r="H22" s="23"/>
      <c r="I22" s="23">
        <v>2</v>
      </c>
      <c r="J22" s="24">
        <f t="shared" si="0"/>
        <v>100</v>
      </c>
      <c r="K22" s="23"/>
      <c r="L22" s="23"/>
      <c r="M22" s="20">
        <v>0</v>
      </c>
    </row>
    <row r="23" spans="1:13" ht="11.25">
      <c r="A23" s="21" t="s">
        <v>30</v>
      </c>
      <c r="B23" s="22" t="s">
        <v>57</v>
      </c>
      <c r="C23" s="22" t="s">
        <v>58</v>
      </c>
      <c r="D23" s="23">
        <v>36138</v>
      </c>
      <c r="E23" s="23">
        <v>5262</v>
      </c>
      <c r="F23" s="23">
        <v>0</v>
      </c>
      <c r="G23" s="23">
        <v>6781</v>
      </c>
      <c r="H23" s="23"/>
      <c r="I23" s="23">
        <v>6781</v>
      </c>
      <c r="J23" s="24">
        <f t="shared" si="0"/>
        <v>100</v>
      </c>
      <c r="K23" s="23"/>
      <c r="L23" s="23"/>
      <c r="M23" s="20">
        <v>24095</v>
      </c>
    </row>
    <row r="24" spans="1:13" ht="11.25">
      <c r="A24" s="21" t="s">
        <v>30</v>
      </c>
      <c r="B24" s="22" t="s">
        <v>59</v>
      </c>
      <c r="C24" s="22" t="s">
        <v>60</v>
      </c>
      <c r="D24" s="23">
        <v>133280</v>
      </c>
      <c r="E24" s="23">
        <v>0</v>
      </c>
      <c r="F24" s="23">
        <v>7500</v>
      </c>
      <c r="G24" s="23">
        <v>630</v>
      </c>
      <c r="H24" s="23"/>
      <c r="I24" s="23">
        <v>630</v>
      </c>
      <c r="J24" s="24">
        <f t="shared" si="0"/>
        <v>100</v>
      </c>
      <c r="K24" s="23"/>
      <c r="L24" s="23"/>
      <c r="M24" s="20">
        <v>132650</v>
      </c>
    </row>
    <row r="25" spans="1:13" ht="11.25">
      <c r="A25" s="21" t="s">
        <v>30</v>
      </c>
      <c r="B25" s="22" t="s">
        <v>61</v>
      </c>
      <c r="C25" s="22" t="s">
        <v>62</v>
      </c>
      <c r="D25" s="23">
        <v>36000</v>
      </c>
      <c r="E25" s="23">
        <v>1021.92</v>
      </c>
      <c r="F25" s="23">
        <v>20000</v>
      </c>
      <c r="G25" s="23">
        <v>9998</v>
      </c>
      <c r="H25" s="23"/>
      <c r="I25" s="23">
        <v>9997.8</v>
      </c>
      <c r="J25" s="24">
        <f t="shared" si="0"/>
        <v>99.99799959991998</v>
      </c>
      <c r="K25" s="23"/>
      <c r="L25" s="23"/>
      <c r="M25" s="20">
        <v>24980.08</v>
      </c>
    </row>
    <row r="26" spans="1:13" ht="11.25">
      <c r="A26" s="21" t="s">
        <v>30</v>
      </c>
      <c r="B26" s="22" t="s">
        <v>63</v>
      </c>
      <c r="C26" s="22" t="s">
        <v>64</v>
      </c>
      <c r="D26" s="23">
        <v>85000</v>
      </c>
      <c r="E26" s="23">
        <v>5966.79</v>
      </c>
      <c r="F26" s="23">
        <v>40000</v>
      </c>
      <c r="G26" s="23">
        <v>30005</v>
      </c>
      <c r="H26" s="23"/>
      <c r="I26" s="23">
        <v>30002.49</v>
      </c>
      <c r="J26" s="24">
        <f t="shared" si="0"/>
        <v>99.9916347275454</v>
      </c>
      <c r="K26" s="23"/>
      <c r="L26" s="23"/>
      <c r="M26" s="20">
        <v>49028.21</v>
      </c>
    </row>
    <row r="27" spans="1:13" ht="11.25">
      <c r="A27" s="21" t="s">
        <v>30</v>
      </c>
      <c r="B27" s="22" t="s">
        <v>65</v>
      </c>
      <c r="C27" s="22" t="s">
        <v>66</v>
      </c>
      <c r="D27" s="23">
        <v>538000</v>
      </c>
      <c r="E27" s="23">
        <v>5124</v>
      </c>
      <c r="F27" s="23">
        <v>0</v>
      </c>
      <c r="G27" s="23">
        <v>1100</v>
      </c>
      <c r="H27" s="23"/>
      <c r="I27" s="23">
        <v>1097.57</v>
      </c>
      <c r="J27" s="24">
        <f t="shared" si="0"/>
        <v>99.77909090909091</v>
      </c>
      <c r="K27" s="23"/>
      <c r="L27" s="23"/>
      <c r="M27" s="20">
        <v>531776</v>
      </c>
    </row>
    <row r="28" spans="1:13" ht="11.25">
      <c r="A28" s="21" t="s">
        <v>30</v>
      </c>
      <c r="B28" s="22" t="s">
        <v>67</v>
      </c>
      <c r="C28" s="22" t="s">
        <v>68</v>
      </c>
      <c r="D28" s="23">
        <v>236000</v>
      </c>
      <c r="E28" s="23">
        <v>21279.68</v>
      </c>
      <c r="F28" s="23">
        <v>3850</v>
      </c>
      <c r="G28" s="23">
        <v>4980</v>
      </c>
      <c r="H28" s="23"/>
      <c r="I28" s="23">
        <v>4980</v>
      </c>
      <c r="J28" s="24">
        <f t="shared" si="0"/>
        <v>100</v>
      </c>
      <c r="K28" s="23"/>
      <c r="L28" s="23"/>
      <c r="M28" s="20">
        <v>209740.32</v>
      </c>
    </row>
    <row r="29" spans="1:13" ht="11.25">
      <c r="A29" s="21" t="s">
        <v>30</v>
      </c>
      <c r="B29" s="22" t="s">
        <v>69</v>
      </c>
      <c r="C29" s="22" t="s">
        <v>70</v>
      </c>
      <c r="D29" s="23">
        <v>7436</v>
      </c>
      <c r="E29" s="23">
        <v>7435</v>
      </c>
      <c r="F29" s="23">
        <v>0</v>
      </c>
      <c r="G29" s="23">
        <v>1</v>
      </c>
      <c r="H29" s="23"/>
      <c r="I29" s="23">
        <v>1</v>
      </c>
      <c r="J29" s="24">
        <f t="shared" si="0"/>
        <v>100</v>
      </c>
      <c r="K29" s="23"/>
      <c r="L29" s="23"/>
      <c r="M29" s="20">
        <v>0</v>
      </c>
    </row>
    <row r="30" spans="1:13" ht="11.25">
      <c r="A30" s="21" t="s">
        <v>30</v>
      </c>
      <c r="B30" s="22" t="s">
        <v>71</v>
      </c>
      <c r="C30" s="22" t="s">
        <v>72</v>
      </c>
      <c r="D30" s="23">
        <v>980000</v>
      </c>
      <c r="E30" s="23">
        <v>2890</v>
      </c>
      <c r="F30" s="23">
        <v>1000</v>
      </c>
      <c r="G30" s="23">
        <v>1000</v>
      </c>
      <c r="H30" s="23"/>
      <c r="I30" s="23">
        <v>1000</v>
      </c>
      <c r="J30" s="24">
        <f t="shared" si="0"/>
        <v>100</v>
      </c>
      <c r="K30" s="23"/>
      <c r="L30" s="23"/>
      <c r="M30" s="20">
        <v>976110</v>
      </c>
    </row>
    <row r="31" spans="1:13" ht="11.25">
      <c r="A31" s="21" t="s">
        <v>30</v>
      </c>
      <c r="B31" s="22" t="s">
        <v>73</v>
      </c>
      <c r="C31" s="22" t="s">
        <v>74</v>
      </c>
      <c r="D31" s="23">
        <v>185000</v>
      </c>
      <c r="E31" s="23">
        <v>710.85</v>
      </c>
      <c r="F31" s="23">
        <v>9280</v>
      </c>
      <c r="G31" s="23">
        <v>500</v>
      </c>
      <c r="H31" s="23"/>
      <c r="I31" s="23">
        <v>467.14</v>
      </c>
      <c r="J31" s="24">
        <f t="shared" si="0"/>
        <v>93.428</v>
      </c>
      <c r="K31" s="23"/>
      <c r="L31" s="23"/>
      <c r="M31" s="20">
        <v>183789.15</v>
      </c>
    </row>
    <row r="32" spans="1:13" ht="11.25">
      <c r="A32" s="21" t="s">
        <v>30</v>
      </c>
      <c r="B32" s="22" t="s">
        <v>75</v>
      </c>
      <c r="C32" s="22" t="s">
        <v>76</v>
      </c>
      <c r="D32" s="23">
        <v>140225</v>
      </c>
      <c r="E32" s="23">
        <v>140100</v>
      </c>
      <c r="F32" s="23">
        <v>0</v>
      </c>
      <c r="G32" s="23">
        <v>125</v>
      </c>
      <c r="H32" s="23"/>
      <c r="I32" s="23">
        <v>124.78</v>
      </c>
      <c r="J32" s="24">
        <f t="shared" si="0"/>
        <v>99.824</v>
      </c>
      <c r="K32" s="23"/>
      <c r="L32" s="23"/>
      <c r="M32" s="20">
        <v>0</v>
      </c>
    </row>
    <row r="33" spans="1:13" ht="11.25">
      <c r="A33" s="21" t="s">
        <v>30</v>
      </c>
      <c r="B33" s="22" t="s">
        <v>77</v>
      </c>
      <c r="C33" s="22" t="s">
        <v>78</v>
      </c>
      <c r="D33" s="23">
        <v>434775</v>
      </c>
      <c r="E33" s="23">
        <v>244355.35</v>
      </c>
      <c r="F33" s="23">
        <v>91015</v>
      </c>
      <c r="G33" s="23">
        <v>142315</v>
      </c>
      <c r="H33" s="23"/>
      <c r="I33" s="23">
        <v>123796.63</v>
      </c>
      <c r="J33" s="24">
        <f t="shared" si="0"/>
        <v>86.9877595474827</v>
      </c>
      <c r="K33" s="23"/>
      <c r="L33" s="23"/>
      <c r="M33" s="20">
        <v>48104.65</v>
      </c>
    </row>
    <row r="34" spans="1:13" ht="11.25">
      <c r="A34" s="21" t="s">
        <v>30</v>
      </c>
      <c r="B34" s="22" t="s">
        <v>79</v>
      </c>
      <c r="C34" s="22" t="s">
        <v>80</v>
      </c>
      <c r="D34" s="23">
        <v>58600</v>
      </c>
      <c r="E34" s="23">
        <v>4074.84</v>
      </c>
      <c r="F34" s="23">
        <v>48480</v>
      </c>
      <c r="G34" s="23">
        <v>30000</v>
      </c>
      <c r="H34" s="23"/>
      <c r="I34" s="23">
        <v>29568.68</v>
      </c>
      <c r="J34" s="24">
        <f t="shared" si="0"/>
        <v>98.56226666666667</v>
      </c>
      <c r="K34" s="23"/>
      <c r="L34" s="23"/>
      <c r="M34" s="20">
        <v>24525.16</v>
      </c>
    </row>
    <row r="35" spans="1:13" ht="11.25">
      <c r="A35" s="21" t="s">
        <v>30</v>
      </c>
      <c r="B35" s="22" t="s">
        <v>81</v>
      </c>
      <c r="C35" s="22" t="s">
        <v>82</v>
      </c>
      <c r="D35" s="23">
        <v>6011</v>
      </c>
      <c r="E35" s="23">
        <v>5520</v>
      </c>
      <c r="F35" s="23">
        <v>0</v>
      </c>
      <c r="G35" s="23">
        <v>491</v>
      </c>
      <c r="H35" s="23"/>
      <c r="I35" s="23">
        <v>491</v>
      </c>
      <c r="J35" s="24">
        <f t="shared" si="0"/>
        <v>100</v>
      </c>
      <c r="K35" s="23"/>
      <c r="L35" s="23"/>
      <c r="M35" s="20">
        <v>0</v>
      </c>
    </row>
    <row r="36" spans="1:13" ht="11.25">
      <c r="A36" s="21" t="s">
        <v>30</v>
      </c>
      <c r="B36" s="22" t="s">
        <v>83</v>
      </c>
      <c r="C36" s="22" t="s">
        <v>84</v>
      </c>
      <c r="D36" s="23">
        <v>2531</v>
      </c>
      <c r="E36" s="23">
        <v>2530</v>
      </c>
      <c r="F36" s="23">
        <v>0</v>
      </c>
      <c r="G36" s="23">
        <v>1</v>
      </c>
      <c r="H36" s="23"/>
      <c r="I36" s="23">
        <v>1</v>
      </c>
      <c r="J36" s="24">
        <f t="shared" si="0"/>
        <v>100</v>
      </c>
      <c r="K36" s="23"/>
      <c r="L36" s="23"/>
      <c r="M36" s="20">
        <v>0</v>
      </c>
    </row>
    <row r="37" spans="1:13" ht="11.25">
      <c r="A37" s="21" t="s">
        <v>30</v>
      </c>
      <c r="B37" s="22" t="s">
        <v>85</v>
      </c>
      <c r="C37" s="22" t="s">
        <v>86</v>
      </c>
      <c r="D37" s="23">
        <v>145808</v>
      </c>
      <c r="E37" s="23">
        <v>707.24</v>
      </c>
      <c r="F37" s="23">
        <v>19000</v>
      </c>
      <c r="G37" s="23">
        <v>4100</v>
      </c>
      <c r="H37" s="23"/>
      <c r="I37" s="23">
        <v>1067.2</v>
      </c>
      <c r="J37" s="24">
        <f t="shared" si="0"/>
        <v>26.029268292682925</v>
      </c>
      <c r="K37" s="23"/>
      <c r="L37" s="23"/>
      <c r="M37" s="20">
        <v>141000.76</v>
      </c>
    </row>
    <row r="38" spans="1:13" ht="11.25">
      <c r="A38" s="21" t="s">
        <v>30</v>
      </c>
      <c r="B38" s="22" t="s">
        <v>87</v>
      </c>
      <c r="C38" s="22" t="s">
        <v>88</v>
      </c>
      <c r="D38" s="23">
        <v>61413</v>
      </c>
      <c r="E38" s="23">
        <v>3913.04</v>
      </c>
      <c r="F38" s="23">
        <v>37000</v>
      </c>
      <c r="G38" s="23">
        <v>800</v>
      </c>
      <c r="H38" s="23"/>
      <c r="I38" s="23">
        <v>800</v>
      </c>
      <c r="J38" s="24">
        <f t="shared" si="0"/>
        <v>100</v>
      </c>
      <c r="K38" s="23"/>
      <c r="L38" s="23"/>
      <c r="M38" s="20">
        <v>56699.96</v>
      </c>
    </row>
    <row r="39" spans="1:13" ht="11.25">
      <c r="A39" s="21" t="s">
        <v>30</v>
      </c>
      <c r="B39" s="22" t="s">
        <v>89</v>
      </c>
      <c r="C39" s="22" t="s">
        <v>90</v>
      </c>
      <c r="D39" s="23">
        <v>68000</v>
      </c>
      <c r="E39" s="23">
        <v>917.18</v>
      </c>
      <c r="F39" s="23">
        <v>54000</v>
      </c>
      <c r="G39" s="23">
        <v>10000</v>
      </c>
      <c r="H39" s="23"/>
      <c r="I39" s="23">
        <v>9999.92</v>
      </c>
      <c r="J39" s="24">
        <f t="shared" si="0"/>
        <v>99.9992</v>
      </c>
      <c r="K39" s="23"/>
      <c r="L39" s="23"/>
      <c r="M39" s="20">
        <v>57082.83</v>
      </c>
    </row>
    <row r="40" spans="1:13" ht="11.25">
      <c r="A40" s="21" t="s">
        <v>30</v>
      </c>
      <c r="B40" s="22" t="s">
        <v>91</v>
      </c>
      <c r="C40" s="22" t="s">
        <v>92</v>
      </c>
      <c r="D40" s="23">
        <v>47000</v>
      </c>
      <c r="E40" s="23">
        <v>400.08</v>
      </c>
      <c r="F40" s="23">
        <v>14000</v>
      </c>
      <c r="G40" s="23">
        <v>2000</v>
      </c>
      <c r="H40" s="23"/>
      <c r="I40" s="23">
        <v>2000</v>
      </c>
      <c r="J40" s="24">
        <f t="shared" si="0"/>
        <v>100</v>
      </c>
      <c r="K40" s="23"/>
      <c r="L40" s="23"/>
      <c r="M40" s="20">
        <v>44599.93</v>
      </c>
    </row>
    <row r="41" spans="1:13" ht="11.25">
      <c r="A41" s="21" t="s">
        <v>30</v>
      </c>
      <c r="B41" s="22" t="s">
        <v>93</v>
      </c>
      <c r="C41" s="22" t="s">
        <v>94</v>
      </c>
      <c r="D41" s="23">
        <v>48800</v>
      </c>
      <c r="E41" s="23">
        <v>674.32</v>
      </c>
      <c r="F41" s="23">
        <v>47500</v>
      </c>
      <c r="G41" s="23">
        <v>5000</v>
      </c>
      <c r="H41" s="23"/>
      <c r="I41" s="23">
        <v>4997.98</v>
      </c>
      <c r="J41" s="24">
        <f t="shared" si="0"/>
        <v>99.9596</v>
      </c>
      <c r="K41" s="23"/>
      <c r="L41" s="23"/>
      <c r="M41" s="20">
        <v>43125.68</v>
      </c>
    </row>
    <row r="42" spans="1:13" ht="11.25">
      <c r="A42" s="21" t="s">
        <v>30</v>
      </c>
      <c r="B42" s="22" t="s">
        <v>95</v>
      </c>
      <c r="C42" s="22" t="s">
        <v>96</v>
      </c>
      <c r="D42" s="23">
        <v>169837.83</v>
      </c>
      <c r="E42" s="23">
        <v>77698.18</v>
      </c>
      <c r="F42" s="23">
        <v>92140</v>
      </c>
      <c r="G42" s="23">
        <v>9320</v>
      </c>
      <c r="H42" s="23"/>
      <c r="I42" s="23">
        <v>9315.48</v>
      </c>
      <c r="J42" s="24">
        <f aca="true" t="shared" si="1" ref="J42:J63">IF(G42=0,"***",100*I42/G42)</f>
        <v>99.95150214592275</v>
      </c>
      <c r="K42" s="23"/>
      <c r="L42" s="23"/>
      <c r="M42" s="20">
        <v>82819.65</v>
      </c>
    </row>
    <row r="43" spans="1:13" ht="11.25">
      <c r="A43" s="21" t="s">
        <v>30</v>
      </c>
      <c r="B43" s="22" t="s">
        <v>97</v>
      </c>
      <c r="C43" s="22" t="s">
        <v>98</v>
      </c>
      <c r="D43" s="23">
        <v>255000</v>
      </c>
      <c r="E43" s="23">
        <v>0</v>
      </c>
      <c r="F43" s="23">
        <v>5000</v>
      </c>
      <c r="G43" s="23">
        <v>0</v>
      </c>
      <c r="H43" s="23"/>
      <c r="I43" s="23">
        <v>0</v>
      </c>
      <c r="J43" s="24" t="str">
        <f t="shared" si="1"/>
        <v>***</v>
      </c>
      <c r="K43" s="23"/>
      <c r="L43" s="23"/>
      <c r="M43" s="20">
        <v>255000</v>
      </c>
    </row>
    <row r="44" spans="1:13" ht="11.25">
      <c r="A44" s="21" t="s">
        <v>30</v>
      </c>
      <c r="B44" s="22" t="s">
        <v>99</v>
      </c>
      <c r="C44" s="22" t="s">
        <v>100</v>
      </c>
      <c r="D44" s="23">
        <v>100000</v>
      </c>
      <c r="E44" s="23">
        <v>0</v>
      </c>
      <c r="F44" s="23">
        <v>100000</v>
      </c>
      <c r="G44" s="23">
        <v>0</v>
      </c>
      <c r="H44" s="23"/>
      <c r="I44" s="23">
        <v>0</v>
      </c>
      <c r="J44" s="24" t="str">
        <f t="shared" si="1"/>
        <v>***</v>
      </c>
      <c r="K44" s="23"/>
      <c r="L44" s="23"/>
      <c r="M44" s="20">
        <v>100000</v>
      </c>
    </row>
    <row r="45" spans="1:13" ht="11.25">
      <c r="A45" s="21" t="s">
        <v>30</v>
      </c>
      <c r="B45" s="22" t="s">
        <v>101</v>
      </c>
      <c r="C45" s="22" t="s">
        <v>102</v>
      </c>
      <c r="D45" s="23">
        <v>138000</v>
      </c>
      <c r="E45" s="23">
        <v>0</v>
      </c>
      <c r="F45" s="23">
        <v>7000</v>
      </c>
      <c r="G45" s="23">
        <v>2993</v>
      </c>
      <c r="H45" s="23"/>
      <c r="I45" s="23">
        <v>1890.41</v>
      </c>
      <c r="J45" s="24">
        <f t="shared" si="1"/>
        <v>63.16104243234213</v>
      </c>
      <c r="K45" s="23"/>
      <c r="L45" s="23"/>
      <c r="M45" s="20">
        <v>135007</v>
      </c>
    </row>
    <row r="46" spans="1:13" ht="11.25">
      <c r="A46" s="21" t="s">
        <v>30</v>
      </c>
      <c r="B46" s="22" t="s">
        <v>103</v>
      </c>
      <c r="C46" s="22" t="s">
        <v>104</v>
      </c>
      <c r="D46" s="23">
        <v>690000</v>
      </c>
      <c r="E46" s="23">
        <v>0</v>
      </c>
      <c r="F46" s="23">
        <v>7000</v>
      </c>
      <c r="G46" s="23">
        <v>10100</v>
      </c>
      <c r="H46" s="23"/>
      <c r="I46" s="23">
        <v>9863.63</v>
      </c>
      <c r="J46" s="24">
        <f t="shared" si="1"/>
        <v>97.65970297029702</v>
      </c>
      <c r="K46" s="23"/>
      <c r="L46" s="23"/>
      <c r="M46" s="20">
        <v>679900</v>
      </c>
    </row>
    <row r="47" spans="1:13" ht="11.25">
      <c r="A47" s="21" t="s">
        <v>30</v>
      </c>
      <c r="B47" s="22" t="s">
        <v>105</v>
      </c>
      <c r="C47" s="22" t="s">
        <v>106</v>
      </c>
      <c r="D47" s="23">
        <v>715000</v>
      </c>
      <c r="E47" s="23">
        <v>0</v>
      </c>
      <c r="F47" s="23">
        <v>2000</v>
      </c>
      <c r="G47" s="23">
        <v>2000</v>
      </c>
      <c r="H47" s="23"/>
      <c r="I47" s="23">
        <v>2000</v>
      </c>
      <c r="J47" s="24">
        <f t="shared" si="1"/>
        <v>100</v>
      </c>
      <c r="K47" s="23"/>
      <c r="L47" s="23"/>
      <c r="M47" s="20">
        <v>713000</v>
      </c>
    </row>
    <row r="48" spans="1:13" ht="11.25">
      <c r="A48" s="21" t="s">
        <v>30</v>
      </c>
      <c r="B48" s="22" t="s">
        <v>107</v>
      </c>
      <c r="C48" s="22" t="s">
        <v>108</v>
      </c>
      <c r="D48" s="23">
        <v>700000</v>
      </c>
      <c r="E48" s="23">
        <v>0</v>
      </c>
      <c r="F48" s="23">
        <v>1000</v>
      </c>
      <c r="G48" s="23">
        <v>30</v>
      </c>
      <c r="H48" s="23"/>
      <c r="I48" s="23">
        <v>28.56</v>
      </c>
      <c r="J48" s="24">
        <f t="shared" si="1"/>
        <v>95.2</v>
      </c>
      <c r="K48" s="23"/>
      <c r="L48" s="23"/>
      <c r="M48" s="20">
        <v>699970</v>
      </c>
    </row>
    <row r="49" spans="1:13" ht="11.25">
      <c r="A49" s="21" t="s">
        <v>30</v>
      </c>
      <c r="B49" s="22" t="s">
        <v>109</v>
      </c>
      <c r="C49" s="22" t="s">
        <v>110</v>
      </c>
      <c r="D49" s="23">
        <v>1120000</v>
      </c>
      <c r="E49" s="23">
        <v>0</v>
      </c>
      <c r="F49" s="23">
        <v>5000</v>
      </c>
      <c r="G49" s="23">
        <v>200</v>
      </c>
      <c r="H49" s="23"/>
      <c r="I49" s="23">
        <v>99.17</v>
      </c>
      <c r="J49" s="24">
        <f t="shared" si="1"/>
        <v>49.585</v>
      </c>
      <c r="K49" s="23"/>
      <c r="L49" s="23"/>
      <c r="M49" s="20">
        <v>1119800</v>
      </c>
    </row>
    <row r="50" spans="1:13" ht="11.25">
      <c r="A50" s="21" t="s">
        <v>30</v>
      </c>
      <c r="B50" s="22" t="s">
        <v>111</v>
      </c>
      <c r="C50" s="22" t="s">
        <v>112</v>
      </c>
      <c r="D50" s="23">
        <v>62700</v>
      </c>
      <c r="E50" s="23">
        <v>0</v>
      </c>
      <c r="F50" s="23">
        <v>3000</v>
      </c>
      <c r="G50" s="23">
        <v>1200</v>
      </c>
      <c r="H50" s="23"/>
      <c r="I50" s="23">
        <v>2.84</v>
      </c>
      <c r="J50" s="24">
        <f t="shared" si="1"/>
        <v>0.23666666666666666</v>
      </c>
      <c r="K50" s="23"/>
      <c r="L50" s="23"/>
      <c r="M50" s="20">
        <v>61500</v>
      </c>
    </row>
    <row r="51" spans="1:13" ht="11.25">
      <c r="A51" s="21" t="s">
        <v>30</v>
      </c>
      <c r="B51" s="22" t="s">
        <v>113</v>
      </c>
      <c r="C51" s="22" t="s">
        <v>114</v>
      </c>
      <c r="D51" s="23">
        <v>160000</v>
      </c>
      <c r="E51" s="23">
        <v>0</v>
      </c>
      <c r="F51" s="23">
        <v>0</v>
      </c>
      <c r="G51" s="23">
        <v>32000</v>
      </c>
      <c r="H51" s="23"/>
      <c r="I51" s="23">
        <v>32000</v>
      </c>
      <c r="J51" s="24">
        <f t="shared" si="1"/>
        <v>100</v>
      </c>
      <c r="K51" s="23"/>
      <c r="L51" s="23"/>
      <c r="M51" s="20">
        <v>128000</v>
      </c>
    </row>
    <row r="52" spans="1:13" ht="11.25">
      <c r="A52" s="21" t="s">
        <v>30</v>
      </c>
      <c r="B52" s="22" t="s">
        <v>115</v>
      </c>
      <c r="C52" s="22" t="s">
        <v>116</v>
      </c>
      <c r="D52" s="23">
        <v>37950</v>
      </c>
      <c r="E52" s="23">
        <v>0</v>
      </c>
      <c r="F52" s="23">
        <v>0</v>
      </c>
      <c r="G52" s="23">
        <v>37950</v>
      </c>
      <c r="H52" s="23"/>
      <c r="I52" s="23">
        <v>37950</v>
      </c>
      <c r="J52" s="24">
        <f t="shared" si="1"/>
        <v>100</v>
      </c>
      <c r="K52" s="23"/>
      <c r="L52" s="23"/>
      <c r="M52" s="20">
        <v>0</v>
      </c>
    </row>
    <row r="53" spans="1:13" ht="11.25">
      <c r="A53" s="21" t="s">
        <v>30</v>
      </c>
      <c r="B53" s="22" t="s">
        <v>117</v>
      </c>
      <c r="C53" s="22" t="s">
        <v>118</v>
      </c>
      <c r="D53" s="23">
        <v>3912426</v>
      </c>
      <c r="E53" s="23">
        <v>3844566.07</v>
      </c>
      <c r="F53" s="23">
        <v>30960</v>
      </c>
      <c r="G53" s="23">
        <v>20860</v>
      </c>
      <c r="H53" s="23"/>
      <c r="I53" s="23">
        <v>20746.52</v>
      </c>
      <c r="J53" s="24">
        <f t="shared" si="1"/>
        <v>99.45599232981783</v>
      </c>
      <c r="K53" s="23"/>
      <c r="L53" s="23"/>
      <c r="M53" s="20">
        <v>46999.93</v>
      </c>
    </row>
    <row r="54" spans="1:13" ht="11.25">
      <c r="A54" s="21" t="s">
        <v>30</v>
      </c>
      <c r="B54" s="22" t="s">
        <v>119</v>
      </c>
      <c r="C54" s="22" t="s">
        <v>120</v>
      </c>
      <c r="D54" s="23">
        <v>540108</v>
      </c>
      <c r="E54" s="23">
        <v>58427.52</v>
      </c>
      <c r="F54" s="23">
        <v>59880</v>
      </c>
      <c r="G54" s="23">
        <v>21748</v>
      </c>
      <c r="H54" s="23"/>
      <c r="I54" s="23">
        <v>21664.31</v>
      </c>
      <c r="J54" s="24">
        <f t="shared" si="1"/>
        <v>99.61518300533382</v>
      </c>
      <c r="K54" s="23"/>
      <c r="L54" s="23"/>
      <c r="M54" s="20">
        <v>459932.48</v>
      </c>
    </row>
    <row r="55" spans="1:13" ht="11.25">
      <c r="A55" s="21" t="s">
        <v>30</v>
      </c>
      <c r="B55" s="22" t="s">
        <v>121</v>
      </c>
      <c r="C55" s="22" t="s">
        <v>122</v>
      </c>
      <c r="D55" s="23">
        <v>790640</v>
      </c>
      <c r="E55" s="23">
        <v>487963.81</v>
      </c>
      <c r="F55" s="23">
        <v>40000</v>
      </c>
      <c r="G55" s="23">
        <v>40000</v>
      </c>
      <c r="H55" s="23"/>
      <c r="I55" s="23">
        <v>39822.94</v>
      </c>
      <c r="J55" s="24">
        <f t="shared" si="1"/>
        <v>99.55735</v>
      </c>
      <c r="K55" s="23"/>
      <c r="L55" s="23"/>
      <c r="M55" s="20">
        <v>262676.2</v>
      </c>
    </row>
    <row r="56" spans="1:13" ht="11.25">
      <c r="A56" s="21" t="s">
        <v>30</v>
      </c>
      <c r="B56" s="22" t="s">
        <v>123</v>
      </c>
      <c r="C56" s="22" t="s">
        <v>124</v>
      </c>
      <c r="D56" s="23">
        <v>2491000</v>
      </c>
      <c r="E56" s="23">
        <v>1101970.61</v>
      </c>
      <c r="F56" s="23">
        <v>345000</v>
      </c>
      <c r="G56" s="23">
        <v>428805</v>
      </c>
      <c r="H56" s="23"/>
      <c r="I56" s="23">
        <v>428804.85</v>
      </c>
      <c r="J56" s="24">
        <f t="shared" si="1"/>
        <v>99.9999650190646</v>
      </c>
      <c r="K56" s="23"/>
      <c r="L56" s="23"/>
      <c r="M56" s="20">
        <v>960224.4</v>
      </c>
    </row>
    <row r="57" spans="1:13" ht="11.25">
      <c r="A57" s="21" t="s">
        <v>30</v>
      </c>
      <c r="B57" s="22" t="s">
        <v>125</v>
      </c>
      <c r="C57" s="22" t="s">
        <v>126</v>
      </c>
      <c r="D57" s="23">
        <v>224670</v>
      </c>
      <c r="E57" s="23">
        <v>100003.24</v>
      </c>
      <c r="F57" s="23">
        <v>12000</v>
      </c>
      <c r="G57" s="23">
        <v>2010</v>
      </c>
      <c r="H57" s="23"/>
      <c r="I57" s="23">
        <v>1997.86</v>
      </c>
      <c r="J57" s="24">
        <f t="shared" si="1"/>
        <v>99.3960199004975</v>
      </c>
      <c r="K57" s="23"/>
      <c r="L57" s="23"/>
      <c r="M57" s="20">
        <v>122656.77</v>
      </c>
    </row>
    <row r="58" spans="1:13" ht="11.25">
      <c r="A58" s="21" t="s">
        <v>201</v>
      </c>
      <c r="B58" s="22"/>
      <c r="C58" s="22"/>
      <c r="D58" s="47">
        <f>SUM(D10:D57)</f>
        <v>21707044.189999998</v>
      </c>
      <c r="E58" s="47">
        <f>SUM(E10:E57)</f>
        <v>7339782.84</v>
      </c>
      <c r="F58" s="47">
        <f>SUM(F10:F57)</f>
        <v>2231115</v>
      </c>
      <c r="G58" s="47">
        <f>SUM(G10:G57)</f>
        <v>1933551</v>
      </c>
      <c r="H58" s="47"/>
      <c r="I58" s="47">
        <f>SUM(I10:I57)</f>
        <v>1903919.8699999999</v>
      </c>
      <c r="J58" s="48"/>
      <c r="K58" s="47"/>
      <c r="L58" s="47"/>
      <c r="M58" s="49">
        <f>SUM(M10:M57)</f>
        <v>12433710.41</v>
      </c>
    </row>
    <row r="59" spans="1:13" ht="11.25">
      <c r="A59" s="21" t="s">
        <v>127</v>
      </c>
      <c r="B59" s="22" t="s">
        <v>128</v>
      </c>
      <c r="C59" s="22" t="s">
        <v>129</v>
      </c>
      <c r="D59" s="23">
        <v>113</v>
      </c>
      <c r="E59" s="23">
        <v>0</v>
      </c>
      <c r="F59" s="23">
        <v>0</v>
      </c>
      <c r="G59" s="23">
        <v>113</v>
      </c>
      <c r="H59" s="23">
        <v>113</v>
      </c>
      <c r="I59" s="23">
        <v>113.05</v>
      </c>
      <c r="J59" s="24">
        <f t="shared" si="1"/>
        <v>100.04424778761062</v>
      </c>
      <c r="K59" s="23">
        <v>0</v>
      </c>
      <c r="L59" s="23">
        <v>0</v>
      </c>
      <c r="M59" s="20">
        <v>0</v>
      </c>
    </row>
    <row r="60" spans="1:13" ht="11.25">
      <c r="A60" s="21" t="s">
        <v>127</v>
      </c>
      <c r="B60" s="22" t="s">
        <v>130</v>
      </c>
      <c r="C60" s="22" t="s">
        <v>131</v>
      </c>
      <c r="D60" s="23">
        <v>1400</v>
      </c>
      <c r="E60" s="23">
        <v>0</v>
      </c>
      <c r="F60" s="23">
        <v>0</v>
      </c>
      <c r="G60" s="23">
        <v>1400</v>
      </c>
      <c r="H60" s="23">
        <v>1400</v>
      </c>
      <c r="I60" s="23">
        <v>1399.46</v>
      </c>
      <c r="J60" s="24">
        <f t="shared" si="1"/>
        <v>99.96142857142857</v>
      </c>
      <c r="K60" s="23">
        <v>0</v>
      </c>
      <c r="L60" s="23">
        <v>0</v>
      </c>
      <c r="M60" s="20">
        <v>0</v>
      </c>
    </row>
    <row r="61" spans="1:13" ht="11.25">
      <c r="A61" s="21" t="s">
        <v>132</v>
      </c>
      <c r="B61" s="22" t="s">
        <v>133</v>
      </c>
      <c r="C61" s="22" t="s">
        <v>134</v>
      </c>
      <c r="D61" s="23">
        <v>10244.5</v>
      </c>
      <c r="E61" s="23">
        <v>244.5</v>
      </c>
      <c r="F61" s="23">
        <v>4000</v>
      </c>
      <c r="G61" s="23">
        <v>0</v>
      </c>
      <c r="H61" s="23">
        <v>0</v>
      </c>
      <c r="I61" s="23">
        <v>0</v>
      </c>
      <c r="J61" s="24" t="str">
        <f t="shared" si="1"/>
        <v>***</v>
      </c>
      <c r="K61" s="23">
        <v>0</v>
      </c>
      <c r="L61" s="23">
        <v>0</v>
      </c>
      <c r="M61" s="20">
        <v>10000</v>
      </c>
    </row>
    <row r="62" spans="1:13" ht="11.25">
      <c r="A62" s="21" t="s">
        <v>132</v>
      </c>
      <c r="B62" s="22" t="s">
        <v>135</v>
      </c>
      <c r="C62" s="22" t="s">
        <v>136</v>
      </c>
      <c r="D62" s="23">
        <v>3500</v>
      </c>
      <c r="E62" s="23">
        <v>0</v>
      </c>
      <c r="F62" s="23">
        <v>0</v>
      </c>
      <c r="G62" s="23">
        <v>3500</v>
      </c>
      <c r="H62" s="23">
        <v>3500</v>
      </c>
      <c r="I62" s="23">
        <v>3498.46</v>
      </c>
      <c r="J62" s="24">
        <f t="shared" si="1"/>
        <v>99.956</v>
      </c>
      <c r="K62" s="23">
        <v>0</v>
      </c>
      <c r="L62" s="23">
        <v>0</v>
      </c>
      <c r="M62" s="20">
        <v>0</v>
      </c>
    </row>
    <row r="63" spans="1:13" ht="11.25">
      <c r="A63" s="21" t="s">
        <v>132</v>
      </c>
      <c r="B63" s="22" t="s">
        <v>137</v>
      </c>
      <c r="C63" s="22" t="s">
        <v>138</v>
      </c>
      <c r="D63" s="23">
        <v>900</v>
      </c>
      <c r="E63" s="23">
        <v>0</v>
      </c>
      <c r="F63" s="23">
        <v>0</v>
      </c>
      <c r="G63" s="23">
        <v>900</v>
      </c>
      <c r="H63" s="23">
        <v>900</v>
      </c>
      <c r="I63" s="23">
        <v>894.8</v>
      </c>
      <c r="J63" s="24">
        <f t="shared" si="1"/>
        <v>99.42222222222222</v>
      </c>
      <c r="K63" s="23">
        <v>0</v>
      </c>
      <c r="L63" s="23">
        <v>0</v>
      </c>
      <c r="M63" s="20">
        <v>0</v>
      </c>
    </row>
    <row r="64" spans="1:13" ht="12" thickBot="1">
      <c r="A64" s="45" t="s">
        <v>202</v>
      </c>
      <c r="B64" s="46"/>
      <c r="C64" s="46"/>
      <c r="D64" s="47">
        <f aca="true" t="shared" si="2" ref="D64:I64">SUM(D59:D63)</f>
        <v>16157.5</v>
      </c>
      <c r="E64" s="47">
        <f t="shared" si="2"/>
        <v>244.5</v>
      </c>
      <c r="F64" s="47">
        <f t="shared" si="2"/>
        <v>4000</v>
      </c>
      <c r="G64" s="47">
        <f t="shared" si="2"/>
        <v>5913</v>
      </c>
      <c r="H64" s="47">
        <f t="shared" si="2"/>
        <v>5913</v>
      </c>
      <c r="I64" s="47">
        <f t="shared" si="2"/>
        <v>5905.77</v>
      </c>
      <c r="J64" s="47">
        <f>I64/G64*100</f>
        <v>99.8777270421106</v>
      </c>
      <c r="K64" s="47">
        <f>SUM(K59:K63)</f>
        <v>0</v>
      </c>
      <c r="L64" s="47">
        <f>SUM(L59:L63)</f>
        <v>0</v>
      </c>
      <c r="M64" s="47">
        <f>SUM(M59:M63)</f>
        <v>10000</v>
      </c>
    </row>
    <row r="65" spans="1:13" ht="12" thickBot="1">
      <c r="A65" s="29" t="s">
        <v>139</v>
      </c>
      <c r="B65" s="30"/>
      <c r="C65" s="30"/>
      <c r="D65" s="58">
        <f aca="true" t="shared" si="3" ref="D65:I65">D98+D58</f>
        <v>21723201.689999998</v>
      </c>
      <c r="E65" s="58">
        <f t="shared" si="3"/>
        <v>7340027.34</v>
      </c>
      <c r="F65" s="58">
        <f t="shared" si="3"/>
        <v>2235115</v>
      </c>
      <c r="G65" s="58">
        <f t="shared" si="3"/>
        <v>1939464</v>
      </c>
      <c r="H65" s="58">
        <f t="shared" si="3"/>
        <v>5913</v>
      </c>
      <c r="I65" s="58">
        <f t="shared" si="3"/>
        <v>1909825.64</v>
      </c>
      <c r="J65" s="58">
        <f>I65/G65*100</f>
        <v>98.47182726773995</v>
      </c>
      <c r="K65" s="58">
        <f>K98+K58</f>
        <v>0</v>
      </c>
      <c r="L65" s="58">
        <f>L98+L58</f>
        <v>0</v>
      </c>
      <c r="M65" s="58">
        <f>M98+M58</f>
        <v>12443710.41</v>
      </c>
    </row>
    <row r="66" spans="1:13" ht="16.5" thickBo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" thickBot="1">
      <c r="A67" s="7" t="s">
        <v>140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8"/>
    </row>
    <row r="68" spans="1:13" ht="11.25">
      <c r="A68" s="21" t="s">
        <v>30</v>
      </c>
      <c r="B68" s="22" t="s">
        <v>141</v>
      </c>
      <c r="C68" s="22" t="s">
        <v>142</v>
      </c>
      <c r="D68" s="23">
        <v>214798</v>
      </c>
      <c r="E68" s="23">
        <v>44798.41</v>
      </c>
      <c r="F68" s="23">
        <v>3031</v>
      </c>
      <c r="G68" s="23">
        <v>1001</v>
      </c>
      <c r="H68" s="23"/>
      <c r="I68" s="23">
        <v>975.68</v>
      </c>
      <c r="J68" s="24">
        <f aca="true" t="shared" si="4" ref="J68:J94">IF(G68=0,"***",100*I68/G68)</f>
        <v>97.47052947052947</v>
      </c>
      <c r="K68" s="23"/>
      <c r="L68" s="23"/>
      <c r="M68" s="20">
        <v>168998.59</v>
      </c>
    </row>
    <row r="69" spans="1:13" ht="11.25">
      <c r="A69" s="21" t="s">
        <v>30</v>
      </c>
      <c r="B69" s="22" t="s">
        <v>143</v>
      </c>
      <c r="C69" s="22" t="s">
        <v>144</v>
      </c>
      <c r="D69" s="23">
        <v>445000</v>
      </c>
      <c r="E69" s="23">
        <v>131984.07</v>
      </c>
      <c r="F69" s="23">
        <v>30000</v>
      </c>
      <c r="G69" s="23">
        <v>29979</v>
      </c>
      <c r="H69" s="23"/>
      <c r="I69" s="23">
        <v>29957.17</v>
      </c>
      <c r="J69" s="24">
        <f t="shared" si="4"/>
        <v>99.92718236098602</v>
      </c>
      <c r="K69" s="23"/>
      <c r="L69" s="23"/>
      <c r="M69" s="20">
        <v>283036.93</v>
      </c>
    </row>
    <row r="70" spans="1:13" ht="11.25">
      <c r="A70" s="21" t="s">
        <v>30</v>
      </c>
      <c r="B70" s="22" t="s">
        <v>145</v>
      </c>
      <c r="C70" s="22" t="s">
        <v>146</v>
      </c>
      <c r="D70" s="23">
        <v>163871</v>
      </c>
      <c r="E70" s="23">
        <v>41668.74</v>
      </c>
      <c r="F70" s="23">
        <v>30470</v>
      </c>
      <c r="G70" s="23">
        <v>30469</v>
      </c>
      <c r="H70" s="23"/>
      <c r="I70" s="23">
        <v>30468.99</v>
      </c>
      <c r="J70" s="24">
        <f t="shared" si="4"/>
        <v>99.99996717975647</v>
      </c>
      <c r="K70" s="23"/>
      <c r="L70" s="23"/>
      <c r="M70" s="20">
        <v>91733.26</v>
      </c>
    </row>
    <row r="71" spans="1:13" ht="11.25">
      <c r="A71" s="21" t="s">
        <v>30</v>
      </c>
      <c r="B71" s="22" t="s">
        <v>147</v>
      </c>
      <c r="C71" s="22" t="s">
        <v>148</v>
      </c>
      <c r="D71" s="23">
        <v>505279</v>
      </c>
      <c r="E71" s="23">
        <v>173167.07</v>
      </c>
      <c r="F71" s="23">
        <v>37140</v>
      </c>
      <c r="G71" s="23">
        <v>57140</v>
      </c>
      <c r="H71" s="23"/>
      <c r="I71" s="23">
        <v>57140</v>
      </c>
      <c r="J71" s="24">
        <f t="shared" si="4"/>
        <v>100</v>
      </c>
      <c r="K71" s="23"/>
      <c r="L71" s="23"/>
      <c r="M71" s="20">
        <v>274971.93</v>
      </c>
    </row>
    <row r="72" spans="1:13" ht="11.25">
      <c r="A72" s="21" t="s">
        <v>30</v>
      </c>
      <c r="B72" s="22" t="s">
        <v>149</v>
      </c>
      <c r="C72" s="22" t="s">
        <v>150</v>
      </c>
      <c r="D72" s="23">
        <v>326000</v>
      </c>
      <c r="E72" s="23">
        <v>197646.23</v>
      </c>
      <c r="F72" s="23">
        <v>47000</v>
      </c>
      <c r="G72" s="23">
        <v>31246</v>
      </c>
      <c r="H72" s="23"/>
      <c r="I72" s="23">
        <v>31245.86</v>
      </c>
      <c r="J72" s="24">
        <f t="shared" si="4"/>
        <v>99.99955194264867</v>
      </c>
      <c r="K72" s="23"/>
      <c r="L72" s="23"/>
      <c r="M72" s="20">
        <v>97107.77</v>
      </c>
    </row>
    <row r="73" spans="1:13" ht="11.25">
      <c r="A73" s="21" t="s">
        <v>30</v>
      </c>
      <c r="B73" s="22" t="s">
        <v>151</v>
      </c>
      <c r="C73" s="22" t="s">
        <v>152</v>
      </c>
      <c r="D73" s="23">
        <v>94000</v>
      </c>
      <c r="E73" s="23">
        <v>60826.43</v>
      </c>
      <c r="F73" s="23">
        <v>17250</v>
      </c>
      <c r="G73" s="23">
        <v>5893</v>
      </c>
      <c r="H73" s="23"/>
      <c r="I73" s="23">
        <v>5893</v>
      </c>
      <c r="J73" s="24">
        <f t="shared" si="4"/>
        <v>100</v>
      </c>
      <c r="K73" s="23"/>
      <c r="L73" s="23"/>
      <c r="M73" s="20">
        <v>27280.57</v>
      </c>
    </row>
    <row r="74" spans="1:13" ht="11.25">
      <c r="A74" s="21" t="s">
        <v>30</v>
      </c>
      <c r="B74" s="22" t="s">
        <v>153</v>
      </c>
      <c r="C74" s="22" t="s">
        <v>154</v>
      </c>
      <c r="D74" s="23">
        <v>147000</v>
      </c>
      <c r="E74" s="23">
        <v>111127.03</v>
      </c>
      <c r="F74" s="23">
        <v>15000</v>
      </c>
      <c r="G74" s="23">
        <v>25295</v>
      </c>
      <c r="H74" s="23"/>
      <c r="I74" s="23">
        <v>25295</v>
      </c>
      <c r="J74" s="24">
        <f t="shared" si="4"/>
        <v>100</v>
      </c>
      <c r="K74" s="23"/>
      <c r="L74" s="23"/>
      <c r="M74" s="20">
        <v>10577.97</v>
      </c>
    </row>
    <row r="75" spans="1:13" ht="11.25">
      <c r="A75" s="21" t="s">
        <v>30</v>
      </c>
      <c r="B75" s="22" t="s">
        <v>155</v>
      </c>
      <c r="C75" s="22" t="s">
        <v>156</v>
      </c>
      <c r="D75" s="23">
        <v>169000</v>
      </c>
      <c r="E75" s="23">
        <v>102374.37</v>
      </c>
      <c r="F75" s="23">
        <v>15000</v>
      </c>
      <c r="G75" s="23">
        <v>24964</v>
      </c>
      <c r="H75" s="23"/>
      <c r="I75" s="23">
        <v>24964</v>
      </c>
      <c r="J75" s="24">
        <f t="shared" si="4"/>
        <v>100</v>
      </c>
      <c r="K75" s="23"/>
      <c r="L75" s="23"/>
      <c r="M75" s="20">
        <v>41661.63</v>
      </c>
    </row>
    <row r="76" spans="1:13" ht="11.25">
      <c r="A76" s="21" t="s">
        <v>30</v>
      </c>
      <c r="B76" s="22" t="s">
        <v>157</v>
      </c>
      <c r="C76" s="22" t="s">
        <v>158</v>
      </c>
      <c r="D76" s="23">
        <v>112000</v>
      </c>
      <c r="E76" s="23">
        <v>80664.9</v>
      </c>
      <c r="F76" s="23">
        <v>3900</v>
      </c>
      <c r="G76" s="23">
        <v>17900</v>
      </c>
      <c r="H76" s="23"/>
      <c r="I76" s="23">
        <v>16761.99</v>
      </c>
      <c r="J76" s="24">
        <f t="shared" si="4"/>
        <v>93.64240223463689</v>
      </c>
      <c r="K76" s="23"/>
      <c r="L76" s="23"/>
      <c r="M76" s="20">
        <v>13435.11</v>
      </c>
    </row>
    <row r="77" spans="1:13" ht="11.25">
      <c r="A77" s="21" t="s">
        <v>30</v>
      </c>
      <c r="B77" s="22" t="s">
        <v>159</v>
      </c>
      <c r="C77" s="22" t="s">
        <v>160</v>
      </c>
      <c r="D77" s="23">
        <v>374700</v>
      </c>
      <c r="E77" s="23">
        <v>6145.41</v>
      </c>
      <c r="F77" s="23">
        <v>17000</v>
      </c>
      <c r="G77" s="23">
        <v>3760</v>
      </c>
      <c r="H77" s="23"/>
      <c r="I77" s="23">
        <v>3750.52</v>
      </c>
      <c r="J77" s="24">
        <f t="shared" si="4"/>
        <v>99.74787234042553</v>
      </c>
      <c r="K77" s="23"/>
      <c r="L77" s="23"/>
      <c r="M77" s="20">
        <v>364794.59</v>
      </c>
    </row>
    <row r="78" spans="1:13" ht="11.25">
      <c r="A78" s="21" t="s">
        <v>30</v>
      </c>
      <c r="B78" s="22" t="s">
        <v>161</v>
      </c>
      <c r="C78" s="22" t="s">
        <v>162</v>
      </c>
      <c r="D78" s="23">
        <v>307086</v>
      </c>
      <c r="E78" s="23">
        <v>132951.5</v>
      </c>
      <c r="F78" s="23">
        <v>121748</v>
      </c>
      <c r="G78" s="23">
        <v>94748</v>
      </c>
      <c r="H78" s="23"/>
      <c r="I78" s="23">
        <v>94748</v>
      </c>
      <c r="J78" s="24">
        <f t="shared" si="4"/>
        <v>100</v>
      </c>
      <c r="K78" s="23"/>
      <c r="L78" s="23"/>
      <c r="M78" s="20">
        <v>79386.5</v>
      </c>
    </row>
    <row r="79" spans="1:13" ht="11.25">
      <c r="A79" s="21" t="s">
        <v>30</v>
      </c>
      <c r="B79" s="22" t="s">
        <v>163</v>
      </c>
      <c r="C79" s="22" t="s">
        <v>164</v>
      </c>
      <c r="D79" s="23">
        <v>99577</v>
      </c>
      <c r="E79" s="23">
        <v>26776.91</v>
      </c>
      <c r="F79" s="23">
        <v>24000</v>
      </c>
      <c r="G79" s="23">
        <v>31400</v>
      </c>
      <c r="H79" s="23"/>
      <c r="I79" s="23">
        <v>31400</v>
      </c>
      <c r="J79" s="24">
        <f t="shared" si="4"/>
        <v>100</v>
      </c>
      <c r="K79" s="23"/>
      <c r="L79" s="23"/>
      <c r="M79" s="20">
        <v>41400.09</v>
      </c>
    </row>
    <row r="80" spans="1:13" ht="11.25">
      <c r="A80" s="21" t="s">
        <v>30</v>
      </c>
      <c r="B80" s="22" t="s">
        <v>165</v>
      </c>
      <c r="C80" s="22" t="s">
        <v>166</v>
      </c>
      <c r="D80" s="23">
        <v>45000</v>
      </c>
      <c r="E80" s="23">
        <v>0</v>
      </c>
      <c r="F80" s="23">
        <v>45000</v>
      </c>
      <c r="G80" s="23">
        <v>1020</v>
      </c>
      <c r="H80" s="23"/>
      <c r="I80" s="23">
        <v>1019.81</v>
      </c>
      <c r="J80" s="24">
        <f t="shared" si="4"/>
        <v>99.98137254901961</v>
      </c>
      <c r="K80" s="23"/>
      <c r="L80" s="23"/>
      <c r="M80" s="20">
        <v>43980</v>
      </c>
    </row>
    <row r="81" spans="1:13" ht="11.25">
      <c r="A81" s="21" t="s">
        <v>30</v>
      </c>
      <c r="B81" s="22" t="s">
        <v>167</v>
      </c>
      <c r="C81" s="22" t="s">
        <v>168</v>
      </c>
      <c r="D81" s="23">
        <v>950000</v>
      </c>
      <c r="E81" s="23">
        <v>628018.36</v>
      </c>
      <c r="F81" s="23">
        <v>118000</v>
      </c>
      <c r="G81" s="23">
        <v>90000</v>
      </c>
      <c r="H81" s="23"/>
      <c r="I81" s="23">
        <v>89980.79</v>
      </c>
      <c r="J81" s="24">
        <f t="shared" si="4"/>
        <v>99.97865555555556</v>
      </c>
      <c r="K81" s="23"/>
      <c r="L81" s="23"/>
      <c r="M81" s="20">
        <v>231981.64</v>
      </c>
    </row>
    <row r="82" spans="1:13" ht="11.25">
      <c r="A82" s="21" t="s">
        <v>30</v>
      </c>
      <c r="B82" s="22" t="s">
        <v>169</v>
      </c>
      <c r="C82" s="22" t="s">
        <v>170</v>
      </c>
      <c r="D82" s="23">
        <v>397223</v>
      </c>
      <c r="E82" s="23">
        <v>77226.93</v>
      </c>
      <c r="F82" s="23">
        <v>25000</v>
      </c>
      <c r="G82" s="23">
        <v>45000</v>
      </c>
      <c r="H82" s="23"/>
      <c r="I82" s="23">
        <v>45000</v>
      </c>
      <c r="J82" s="24">
        <f t="shared" si="4"/>
        <v>100</v>
      </c>
      <c r="K82" s="23"/>
      <c r="L82" s="23"/>
      <c r="M82" s="20">
        <v>274996.07</v>
      </c>
    </row>
    <row r="83" spans="1:13" ht="11.25">
      <c r="A83" s="21" t="s">
        <v>30</v>
      </c>
      <c r="B83" s="22" t="s">
        <v>171</v>
      </c>
      <c r="C83" s="22" t="s">
        <v>172</v>
      </c>
      <c r="D83" s="23">
        <v>436952</v>
      </c>
      <c r="E83" s="23">
        <v>143141.8</v>
      </c>
      <c r="F83" s="23">
        <v>18810</v>
      </c>
      <c r="G83" s="23">
        <v>18810</v>
      </c>
      <c r="H83" s="23"/>
      <c r="I83" s="23">
        <v>18810</v>
      </c>
      <c r="J83" s="24">
        <f t="shared" si="4"/>
        <v>100</v>
      </c>
      <c r="K83" s="23"/>
      <c r="L83" s="23"/>
      <c r="M83" s="20">
        <v>275000.2</v>
      </c>
    </row>
    <row r="84" spans="1:13" ht="11.25">
      <c r="A84" s="21" t="s">
        <v>30</v>
      </c>
      <c r="B84" s="22" t="s">
        <v>173</v>
      </c>
      <c r="C84" s="22" t="s">
        <v>174</v>
      </c>
      <c r="D84" s="23">
        <v>77880</v>
      </c>
      <c r="E84" s="23">
        <v>35635.95</v>
      </c>
      <c r="F84" s="23">
        <v>22000</v>
      </c>
      <c r="G84" s="23">
        <v>18971</v>
      </c>
      <c r="H84" s="23"/>
      <c r="I84" s="23">
        <v>18971</v>
      </c>
      <c r="J84" s="24">
        <f t="shared" si="4"/>
        <v>100</v>
      </c>
      <c r="K84" s="23"/>
      <c r="L84" s="23"/>
      <c r="M84" s="20">
        <v>23273.06</v>
      </c>
    </row>
    <row r="85" spans="1:13" ht="11.25">
      <c r="A85" s="21" t="s">
        <v>30</v>
      </c>
      <c r="B85" s="22" t="s">
        <v>175</v>
      </c>
      <c r="C85" s="22" t="s">
        <v>176</v>
      </c>
      <c r="D85" s="23">
        <v>659467</v>
      </c>
      <c r="E85" s="23">
        <v>133580.42</v>
      </c>
      <c r="F85" s="23">
        <v>106000</v>
      </c>
      <c r="G85" s="23">
        <v>105887</v>
      </c>
      <c r="H85" s="23"/>
      <c r="I85" s="23">
        <v>105727.85</v>
      </c>
      <c r="J85" s="24">
        <f t="shared" si="4"/>
        <v>99.84969826324289</v>
      </c>
      <c r="K85" s="23"/>
      <c r="L85" s="23"/>
      <c r="M85" s="20">
        <v>419999.58</v>
      </c>
    </row>
    <row r="86" spans="1:13" ht="11.25">
      <c r="A86" s="21" t="s">
        <v>30</v>
      </c>
      <c r="B86" s="22" t="s">
        <v>177</v>
      </c>
      <c r="C86" s="22" t="s">
        <v>178</v>
      </c>
      <c r="D86" s="23">
        <v>785900</v>
      </c>
      <c r="E86" s="23">
        <v>259997.14</v>
      </c>
      <c r="F86" s="23">
        <v>46000</v>
      </c>
      <c r="G86" s="23">
        <v>57903</v>
      </c>
      <c r="H86" s="23"/>
      <c r="I86" s="23">
        <v>57791.83</v>
      </c>
      <c r="J86" s="24">
        <f t="shared" si="4"/>
        <v>99.80800649361863</v>
      </c>
      <c r="K86" s="23"/>
      <c r="L86" s="23"/>
      <c r="M86" s="20">
        <v>467999.86</v>
      </c>
    </row>
    <row r="87" spans="1:13" ht="11.25">
      <c r="A87" s="21" t="s">
        <v>30</v>
      </c>
      <c r="B87" s="22" t="s">
        <v>179</v>
      </c>
      <c r="C87" s="22" t="s">
        <v>180</v>
      </c>
      <c r="D87" s="23">
        <v>49000</v>
      </c>
      <c r="E87" s="23">
        <v>19322.79</v>
      </c>
      <c r="F87" s="23">
        <v>1500</v>
      </c>
      <c r="G87" s="23">
        <v>200</v>
      </c>
      <c r="H87" s="23"/>
      <c r="I87" s="23">
        <v>200</v>
      </c>
      <c r="J87" s="24">
        <f t="shared" si="4"/>
        <v>100</v>
      </c>
      <c r="K87" s="23"/>
      <c r="L87" s="23"/>
      <c r="M87" s="20">
        <v>29477.21</v>
      </c>
    </row>
    <row r="88" spans="1:13" ht="11.25">
      <c r="A88" s="21" t="s">
        <v>30</v>
      </c>
      <c r="B88" s="22" t="s">
        <v>181</v>
      </c>
      <c r="C88" s="22" t="s">
        <v>182</v>
      </c>
      <c r="D88" s="23">
        <v>207735</v>
      </c>
      <c r="E88" s="23">
        <v>96144.8</v>
      </c>
      <c r="F88" s="23">
        <v>36835</v>
      </c>
      <c r="G88" s="23">
        <v>30147</v>
      </c>
      <c r="H88" s="23"/>
      <c r="I88" s="23">
        <v>30147</v>
      </c>
      <c r="J88" s="24">
        <f t="shared" si="4"/>
        <v>100</v>
      </c>
      <c r="K88" s="23"/>
      <c r="L88" s="23"/>
      <c r="M88" s="20">
        <v>81443.2</v>
      </c>
    </row>
    <row r="89" spans="1:13" ht="11.25">
      <c r="A89" s="21" t="s">
        <v>30</v>
      </c>
      <c r="B89" s="22" t="s">
        <v>183</v>
      </c>
      <c r="C89" s="22" t="s">
        <v>184</v>
      </c>
      <c r="D89" s="23">
        <v>140000</v>
      </c>
      <c r="E89" s="23">
        <v>95827.4</v>
      </c>
      <c r="F89" s="23">
        <v>12000</v>
      </c>
      <c r="G89" s="23">
        <v>22000</v>
      </c>
      <c r="H89" s="23"/>
      <c r="I89" s="23">
        <v>21999.51</v>
      </c>
      <c r="J89" s="24">
        <f t="shared" si="4"/>
        <v>99.99777272727273</v>
      </c>
      <c r="K89" s="23"/>
      <c r="L89" s="23"/>
      <c r="M89" s="20">
        <v>22172.6</v>
      </c>
    </row>
    <row r="90" spans="1:13" ht="11.25">
      <c r="A90" s="21" t="s">
        <v>30</v>
      </c>
      <c r="B90" s="22" t="s">
        <v>185</v>
      </c>
      <c r="C90" s="22" t="s">
        <v>186</v>
      </c>
      <c r="D90" s="23">
        <v>15360</v>
      </c>
      <c r="E90" s="23">
        <v>0</v>
      </c>
      <c r="F90" s="23">
        <v>7360</v>
      </c>
      <c r="G90" s="23">
        <v>0</v>
      </c>
      <c r="H90" s="23"/>
      <c r="I90" s="23">
        <v>0</v>
      </c>
      <c r="J90" s="24" t="str">
        <f t="shared" si="4"/>
        <v>***</v>
      </c>
      <c r="K90" s="23"/>
      <c r="L90" s="23"/>
      <c r="M90" s="20">
        <v>15360</v>
      </c>
    </row>
    <row r="91" spans="1:13" ht="11.25">
      <c r="A91" s="21" t="s">
        <v>30</v>
      </c>
      <c r="B91" s="22" t="s">
        <v>187</v>
      </c>
      <c r="C91" s="22" t="s">
        <v>188</v>
      </c>
      <c r="D91" s="23">
        <v>100000</v>
      </c>
      <c r="E91" s="23">
        <v>0</v>
      </c>
      <c r="F91" s="23">
        <v>40000</v>
      </c>
      <c r="G91" s="23">
        <v>63760</v>
      </c>
      <c r="H91" s="23"/>
      <c r="I91" s="23">
        <v>63760</v>
      </c>
      <c r="J91" s="24">
        <f t="shared" si="4"/>
        <v>100</v>
      </c>
      <c r="K91" s="23"/>
      <c r="L91" s="23"/>
      <c r="M91" s="20">
        <v>36240</v>
      </c>
    </row>
    <row r="92" spans="1:13" ht="11.25">
      <c r="A92" s="21" t="s">
        <v>30</v>
      </c>
      <c r="B92" s="22" t="s">
        <v>189</v>
      </c>
      <c r="C92" s="22" t="s">
        <v>190</v>
      </c>
      <c r="D92" s="23">
        <v>54000</v>
      </c>
      <c r="E92" s="23">
        <v>0</v>
      </c>
      <c r="F92" s="23">
        <v>1000</v>
      </c>
      <c r="G92" s="23">
        <v>3620</v>
      </c>
      <c r="H92" s="23"/>
      <c r="I92" s="23">
        <v>908.61</v>
      </c>
      <c r="J92" s="24">
        <f t="shared" si="4"/>
        <v>25.099723756906076</v>
      </c>
      <c r="K92" s="23"/>
      <c r="L92" s="23"/>
      <c r="M92" s="20">
        <v>50380</v>
      </c>
    </row>
    <row r="93" spans="1:13" ht="11.25">
      <c r="A93" s="21" t="s">
        <v>30</v>
      </c>
      <c r="B93" s="22" t="s">
        <v>191</v>
      </c>
      <c r="C93" s="22" t="s">
        <v>192</v>
      </c>
      <c r="D93" s="23">
        <v>18000</v>
      </c>
      <c r="E93" s="23">
        <v>0</v>
      </c>
      <c r="F93" s="23">
        <v>0</v>
      </c>
      <c r="G93" s="23">
        <v>10000</v>
      </c>
      <c r="H93" s="23"/>
      <c r="I93" s="23">
        <v>9997.46</v>
      </c>
      <c r="J93" s="24">
        <f t="shared" si="4"/>
        <v>99.9746</v>
      </c>
      <c r="K93" s="23"/>
      <c r="L93" s="23"/>
      <c r="M93" s="20">
        <v>8000</v>
      </c>
    </row>
    <row r="94" spans="1:13" ht="12" thickBot="1">
      <c r="A94" s="21" t="s">
        <v>30</v>
      </c>
      <c r="B94" s="22" t="s">
        <v>193</v>
      </c>
      <c r="C94" s="22" t="s">
        <v>194</v>
      </c>
      <c r="D94" s="23">
        <v>554479</v>
      </c>
      <c r="E94" s="23">
        <v>434150.01</v>
      </c>
      <c r="F94" s="23">
        <v>40000</v>
      </c>
      <c r="G94" s="23">
        <v>27000</v>
      </c>
      <c r="H94" s="23"/>
      <c r="I94" s="23">
        <v>26985.56</v>
      </c>
      <c r="J94" s="24">
        <f t="shared" si="4"/>
        <v>99.94651851851852</v>
      </c>
      <c r="K94" s="23"/>
      <c r="L94" s="23"/>
      <c r="M94" s="20">
        <v>93328.99</v>
      </c>
    </row>
    <row r="95" spans="1:13" ht="12" thickBot="1">
      <c r="A95" s="29" t="s">
        <v>195</v>
      </c>
      <c r="B95" s="30"/>
      <c r="C95" s="30"/>
      <c r="D95" s="31">
        <f>SUM(D68:D94)</f>
        <v>7449307</v>
      </c>
      <c r="E95" s="31">
        <f>SUM(E68:E94)</f>
        <v>3033176.67</v>
      </c>
      <c r="F95" s="31">
        <f>SUM(F68:F94)</f>
        <v>881044</v>
      </c>
      <c r="G95" s="31">
        <f>SUM(G68:G94)</f>
        <v>848113</v>
      </c>
      <c r="H95" s="31"/>
      <c r="I95" s="31">
        <f>SUM(I68:I94)</f>
        <v>843899.6299999999</v>
      </c>
      <c r="J95" s="32">
        <f>I95/G95*100</f>
        <v>99.50320653026188</v>
      </c>
      <c r="K95" s="31"/>
      <c r="L95" s="31"/>
      <c r="M95" s="33">
        <f>SUM(M68:M94)</f>
        <v>3568017.3500000006</v>
      </c>
    </row>
    <row r="96" spans="1:13" ht="16.5" thickBot="1">
      <c r="A96" s="3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" thickBot="1">
      <c r="A97" s="27" t="s">
        <v>196</v>
      </c>
      <c r="B97" s="28"/>
      <c r="C97" s="28"/>
      <c r="D97" s="34">
        <f>D95+D58</f>
        <v>29156351.189999998</v>
      </c>
      <c r="E97" s="34">
        <f aca="true" t="shared" si="5" ref="E97:M97">E95+E58</f>
        <v>10372959.51</v>
      </c>
      <c r="F97" s="34">
        <f t="shared" si="5"/>
        <v>3112159</v>
      </c>
      <c r="G97" s="34">
        <f t="shared" si="5"/>
        <v>2781664</v>
      </c>
      <c r="H97" s="34">
        <f t="shared" si="5"/>
        <v>0</v>
      </c>
      <c r="I97" s="34">
        <f t="shared" si="5"/>
        <v>2747819.5</v>
      </c>
      <c r="J97" s="34">
        <f t="shared" si="5"/>
        <v>99.50320653026188</v>
      </c>
      <c r="K97" s="34">
        <f t="shared" si="5"/>
        <v>0</v>
      </c>
      <c r="L97" s="34">
        <f t="shared" si="5"/>
        <v>0</v>
      </c>
      <c r="M97" s="52">
        <f t="shared" si="5"/>
        <v>16001727.760000002</v>
      </c>
    </row>
    <row r="98" spans="1:13" ht="11.25">
      <c r="A98" s="35" t="s">
        <v>197</v>
      </c>
      <c r="B98" s="36"/>
      <c r="C98" s="36"/>
      <c r="D98" s="50">
        <f aca="true" t="shared" si="6" ref="D98:I98">SUM(D59:D63)</f>
        <v>16157.5</v>
      </c>
      <c r="E98" s="50">
        <f t="shared" si="6"/>
        <v>244.5</v>
      </c>
      <c r="F98" s="50">
        <f t="shared" si="6"/>
        <v>4000</v>
      </c>
      <c r="G98" s="50">
        <f t="shared" si="6"/>
        <v>5913</v>
      </c>
      <c r="H98" s="50">
        <f t="shared" si="6"/>
        <v>5913</v>
      </c>
      <c r="I98" s="50">
        <f t="shared" si="6"/>
        <v>5905.77</v>
      </c>
      <c r="J98" s="37">
        <f>I98/G98*100</f>
        <v>99.8777270421106</v>
      </c>
      <c r="K98" s="50">
        <f>SUM(K59:K63)</f>
        <v>0</v>
      </c>
      <c r="L98" s="50">
        <f>SUM(L59:L63)</f>
        <v>0</v>
      </c>
      <c r="M98" s="51">
        <f>SUM(M59:M63)</f>
        <v>10000</v>
      </c>
    </row>
    <row r="99" spans="1:13" ht="11.25">
      <c r="A99" s="41" t="s">
        <v>200</v>
      </c>
      <c r="B99" s="42"/>
      <c r="C99" s="43"/>
      <c r="D99" s="40"/>
      <c r="E99" s="38"/>
      <c r="F99" s="38">
        <v>32100</v>
      </c>
      <c r="G99" s="38">
        <v>0</v>
      </c>
      <c r="H99" s="38"/>
      <c r="I99" s="38"/>
      <c r="J99" s="39"/>
      <c r="K99" s="38"/>
      <c r="L99" s="38"/>
      <c r="M99" s="38"/>
    </row>
    <row r="100" spans="1:13" ht="16.5" thickBot="1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" thickBot="1">
      <c r="A101" s="27" t="s">
        <v>198</v>
      </c>
      <c r="B101" s="28"/>
      <c r="C101" s="28"/>
      <c r="D101" s="38">
        <f aca="true" t="shared" si="7" ref="D101:I101">SUM(D97:D100)</f>
        <v>29172508.689999998</v>
      </c>
      <c r="E101" s="38">
        <f t="shared" si="7"/>
        <v>10373204.01</v>
      </c>
      <c r="F101" s="38">
        <f t="shared" si="7"/>
        <v>3148259</v>
      </c>
      <c r="G101" s="38">
        <f t="shared" si="7"/>
        <v>2787577</v>
      </c>
      <c r="H101" s="38">
        <f t="shared" si="7"/>
        <v>5913</v>
      </c>
      <c r="I101" s="38">
        <f t="shared" si="7"/>
        <v>2753725.27</v>
      </c>
      <c r="J101" s="38">
        <f>I101/G101*100</f>
        <v>98.78562170659322</v>
      </c>
      <c r="K101" s="38">
        <f>SUM(K97:K100)</f>
        <v>0</v>
      </c>
      <c r="L101" s="38">
        <f>SUM(L97:L100)</f>
        <v>0</v>
      </c>
      <c r="M101" s="38">
        <f>SUM(M97:M100)</f>
        <v>16011727.760000002</v>
      </c>
    </row>
    <row r="102" spans="1:13" ht="16.5" thickBot="1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9" ht="13.5" thickBot="1">
      <c r="A103" s="7" t="s">
        <v>199</v>
      </c>
      <c r="B103" s="5"/>
      <c r="C103" s="5"/>
      <c r="D103" s="25"/>
      <c r="E103" s="25"/>
      <c r="F103" s="25"/>
      <c r="G103" s="25"/>
      <c r="H103" s="25"/>
      <c r="I103" s="44">
        <v>2753732.46</v>
      </c>
    </row>
  </sheetData>
  <mergeCells count="4">
    <mergeCell ref="D5:E5"/>
    <mergeCell ref="F5:J5"/>
    <mergeCell ref="K5:L5"/>
    <mergeCell ref="F7:G7"/>
  </mergeCells>
  <printOptions/>
  <pageMargins left="0.24" right="0.37" top="0.79" bottom="0.8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Kuttich</dc:creator>
  <cp:keywords/>
  <dc:description/>
  <cp:lastModifiedBy>INF</cp:lastModifiedBy>
  <cp:lastPrinted>2005-04-07T07:48:45Z</cp:lastPrinted>
  <dcterms:created xsi:type="dcterms:W3CDTF">1999-06-03T15:11:32Z</dcterms:created>
  <dcterms:modified xsi:type="dcterms:W3CDTF">2005-04-07T07:49:56Z</dcterms:modified>
  <cp:category/>
  <cp:version/>
  <cp:contentType/>
  <cp:contentStatus/>
</cp:coreProperties>
</file>