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330" windowHeight="4755" activeTab="0"/>
  </bookViews>
  <sheets>
    <sheet name="4.Q.10-Tab. celk." sheetId="1" r:id="rId1"/>
  </sheets>
  <definedNames/>
  <calcPr fullCalcOnLoad="1"/>
</workbook>
</file>

<file path=xl/sharedStrings.xml><?xml version="1.0" encoding="utf-8"?>
<sst xmlns="http://schemas.openxmlformats.org/spreadsheetml/2006/main" count="198" uniqueCount="66">
  <si>
    <t>v tis. Kč</t>
  </si>
  <si>
    <t>Firma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</si>
  <si>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</si>
  <si>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</si>
  <si>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</si>
  <si>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</si>
  <si>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</si>
  <si>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</si>
  <si>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</si>
  <si>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Rozpočet</t>
  </si>
  <si>
    <t>Plnění za</t>
  </si>
  <si>
    <t>%</t>
  </si>
  <si>
    <t xml:space="preserve">%  </t>
  </si>
  <si>
    <t>plnění</t>
  </si>
  <si>
    <t>-</t>
  </si>
  <si>
    <t>Správa bytových</t>
  </si>
  <si>
    <t>objektů celkem</t>
  </si>
  <si>
    <t>Správa nebyt. obj.</t>
  </si>
  <si>
    <t>a staveb celkem</t>
  </si>
  <si>
    <t>Kolektory Praha</t>
  </si>
  <si>
    <t>Technická zařízení</t>
  </si>
  <si>
    <t>Movitý majetek</t>
  </si>
  <si>
    <t xml:space="preserve">% </t>
  </si>
  <si>
    <t>Pronájmy objektů</t>
  </si>
  <si>
    <t>v OOA</t>
  </si>
  <si>
    <t>Pronájmy pozemků</t>
  </si>
  <si>
    <t>Prodej nemovitostí</t>
  </si>
  <si>
    <t>v OOA (obj.+poz.)</t>
  </si>
  <si>
    <t>Hospodář. činnost</t>
  </si>
  <si>
    <t>archivu HMP</t>
  </si>
  <si>
    <t>Odpisy HIM u komerč.</t>
  </si>
  <si>
    <t>využív. objektů</t>
  </si>
  <si>
    <t>Odpisy nedobytných</t>
  </si>
  <si>
    <t>pohledávek</t>
  </si>
  <si>
    <t>Uplatnění zůst. cen</t>
  </si>
  <si>
    <t>při prodejích HIM</t>
  </si>
  <si>
    <t>Rezerva</t>
  </si>
  <si>
    <t>PVS</t>
  </si>
  <si>
    <t xml:space="preserve">Hosp. činnost jinde </t>
  </si>
  <si>
    <t>CELKEM hospodář-</t>
  </si>
  <si>
    <t>celkem</t>
  </si>
  <si>
    <t>Odbor OOA</t>
  </si>
  <si>
    <t>Správa portfolia</t>
  </si>
  <si>
    <t>cenných papírů</t>
  </si>
  <si>
    <t>Příjmy</t>
  </si>
  <si>
    <t>Výdaje</t>
  </si>
  <si>
    <t>Daň z příjmu MČ</t>
  </si>
  <si>
    <t>Daň z příjmu</t>
  </si>
  <si>
    <t>CELKEM  HČ po zdanění</t>
  </si>
  <si>
    <t>Vysvětlivky:</t>
  </si>
  <si>
    <t>Exekuce</t>
  </si>
  <si>
    <t>ská činnost HMP bez MĆ</t>
  </si>
  <si>
    <t>1) Podrobněji o těchto položkách - viz komentář.</t>
  </si>
  <si>
    <t>nespecifikovaná 1)</t>
  </si>
  <si>
    <t>Vypořádání směnných</t>
  </si>
  <si>
    <t>smluv a věcná břemena</t>
  </si>
  <si>
    <t>Souhrnné výsledky hospodářské činnosti vlastního hospodaření hl.m. Prahy za rok 2010 podává následující tabulka:</t>
  </si>
  <si>
    <t>Hodnocení hospodářské činnosti vlastního hospodaření hl.m. Prahy za rok 2010</t>
  </si>
  <si>
    <t xml:space="preserve"> 1-12/10</t>
  </si>
  <si>
    <t>Tvorba opravných položek</t>
  </si>
  <si>
    <t>Ostat.  hospodář. činnost</t>
  </si>
  <si>
    <t>Hospodář. činnost OHS</t>
  </si>
  <si>
    <t>Hospodář. činnost OMI</t>
  </si>
  <si>
    <t>Hospodář. činnost OOP</t>
  </si>
  <si>
    <t>Hospodář.  činnost BYT</t>
  </si>
  <si>
    <t>Příloha č. 6 k usnesení Zastupitelstva HMP č.      ze dne      2011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</si>
</sst>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"/>
    <numFmt numFmtId="168" formatCode="#,##0.0000"/>
    <numFmt numFmtId="169" formatCode="#"/>
    <numFmt numFmtId="170" formatCode="#,###"/>
    <numFmt numFmtId="171" formatCode="d/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.5"/>
      <name val="Times New Roman CE"/>
      <family val="1"/>
    </font>
    <font>
      <b/>
      <sz val="6.5"/>
      <name val="Times New Roman CE"/>
      <family val="1"/>
    </font>
    <font>
      <i/>
      <u val="single"/>
      <sz val="10"/>
      <name val="Times New Roman CE"/>
      <family val="1"/>
    </font>
    <font>
      <i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20" applyFont="1" applyFill="1">
      <alignment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Continuous"/>
      <protection/>
    </xf>
    <xf numFmtId="0" fontId="6" fillId="0" borderId="3" xfId="20" applyFont="1" applyFill="1" applyBorder="1" applyAlignment="1">
      <alignment horizontal="centerContinuous"/>
      <protection/>
    </xf>
    <xf numFmtId="0" fontId="6" fillId="0" borderId="4" xfId="20" applyFont="1" applyFill="1" applyBorder="1" applyAlignment="1">
      <alignment horizontal="centerContinuous"/>
      <protection/>
    </xf>
    <xf numFmtId="0" fontId="6" fillId="0" borderId="5" xfId="20" applyFont="1" applyFill="1" applyBorder="1" applyAlignment="1">
      <alignment horizontal="centerContinuous"/>
      <protection/>
    </xf>
    <xf numFmtId="0" fontId="6" fillId="0" borderId="6" xfId="20" applyFont="1" applyFill="1" applyBorder="1" applyAlignment="1">
      <alignment horizontal="centerContinuous"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9" xfId="20" applyFont="1" applyFill="1" applyBorder="1" applyAlignment="1">
      <alignment horizontal="centerContinuous"/>
      <protection/>
    </xf>
    <xf numFmtId="0" fontId="6" fillId="0" borderId="10" xfId="20" applyFont="1" applyFill="1" applyBorder="1" applyAlignment="1">
      <alignment horizontal="centerContinuous"/>
      <protection/>
    </xf>
    <xf numFmtId="0" fontId="6" fillId="0" borderId="11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6" fillId="0" borderId="22" xfId="20" applyFont="1" applyFill="1" applyBorder="1">
      <alignment/>
      <protection/>
    </xf>
    <xf numFmtId="3" fontId="6" fillId="0" borderId="23" xfId="20" applyNumberFormat="1" applyFont="1" applyFill="1" applyBorder="1">
      <alignment/>
      <protection/>
    </xf>
    <xf numFmtId="0" fontId="6" fillId="0" borderId="24" xfId="20" applyFont="1" applyFill="1" applyBorder="1">
      <alignment/>
      <protection/>
    </xf>
    <xf numFmtId="3" fontId="6" fillId="0" borderId="25" xfId="20" applyNumberFormat="1" applyFont="1" applyFill="1" applyBorder="1">
      <alignment/>
      <protection/>
    </xf>
    <xf numFmtId="0" fontId="7" fillId="0" borderId="7" xfId="20" applyFont="1" applyFill="1" applyBorder="1">
      <alignment/>
      <protection/>
    </xf>
    <xf numFmtId="0" fontId="7" fillId="0" borderId="13" xfId="20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164" fontId="6" fillId="0" borderId="13" xfId="20" applyNumberFormat="1" applyFont="1" applyFill="1" applyBorder="1">
      <alignment/>
      <protection/>
    </xf>
    <xf numFmtId="3" fontId="6" fillId="0" borderId="14" xfId="20" applyNumberFormat="1" applyFont="1" applyFill="1" applyBorder="1">
      <alignment/>
      <protection/>
    </xf>
    <xf numFmtId="164" fontId="6" fillId="0" borderId="15" xfId="20" applyNumberFormat="1" applyFont="1" applyFill="1" applyBorder="1">
      <alignment/>
      <protection/>
    </xf>
    <xf numFmtId="0" fontId="7" fillId="0" borderId="16" xfId="20" applyFont="1" applyFill="1" applyBorder="1">
      <alignment/>
      <protection/>
    </xf>
    <xf numFmtId="3" fontId="6" fillId="0" borderId="17" xfId="20" applyNumberFormat="1" applyFont="1" applyFill="1" applyBorder="1">
      <alignment/>
      <protection/>
    </xf>
    <xf numFmtId="3" fontId="6" fillId="0" borderId="26" xfId="20" applyNumberFormat="1" applyFont="1" applyFill="1" applyBorder="1">
      <alignment/>
      <protection/>
    </xf>
    <xf numFmtId="164" fontId="6" fillId="0" borderId="27" xfId="20" applyNumberFormat="1" applyFont="1" applyFill="1" applyBorder="1">
      <alignment/>
      <protection/>
    </xf>
    <xf numFmtId="164" fontId="6" fillId="0" borderId="19" xfId="20" applyNumberFormat="1" applyFont="1" applyFill="1" applyBorder="1">
      <alignment/>
      <protection/>
    </xf>
    <xf numFmtId="3" fontId="6" fillId="0" borderId="20" xfId="20" applyNumberFormat="1" applyFont="1" applyFill="1" applyBorder="1">
      <alignment/>
      <protection/>
    </xf>
    <xf numFmtId="164" fontId="6" fillId="0" borderId="21" xfId="20" applyNumberFormat="1" applyFont="1" applyFill="1" applyBorder="1">
      <alignment/>
      <protection/>
    </xf>
    <xf numFmtId="3" fontId="6" fillId="0" borderId="23" xfId="20" applyNumberFormat="1" applyFont="1" applyFill="1" applyBorder="1" applyAlignment="1">
      <alignment horizontal="right"/>
      <protection/>
    </xf>
    <xf numFmtId="3" fontId="6" fillId="0" borderId="25" xfId="20" applyNumberFormat="1" applyFont="1" applyFill="1" applyBorder="1" applyAlignment="1">
      <alignment horizontal="right"/>
      <protection/>
    </xf>
    <xf numFmtId="3" fontId="6" fillId="0" borderId="18" xfId="20" applyNumberFormat="1" applyFont="1" applyFill="1" applyBorder="1">
      <alignment/>
      <protection/>
    </xf>
    <xf numFmtId="164" fontId="6" fillId="0" borderId="21" xfId="20" applyNumberFormat="1" applyFont="1" applyFill="1" applyBorder="1" applyAlignment="1">
      <alignment horizontal="right"/>
      <protection/>
    </xf>
    <xf numFmtId="3" fontId="6" fillId="0" borderId="20" xfId="20" applyNumberFormat="1" applyFont="1" applyFill="1" applyBorder="1" applyAlignment="1">
      <alignment horizontal="right"/>
      <protection/>
    </xf>
    <xf numFmtId="0" fontId="6" fillId="0" borderId="1" xfId="20" applyFont="1" applyFill="1" applyBorder="1">
      <alignment/>
      <protection/>
    </xf>
    <xf numFmtId="3" fontId="6" fillId="0" borderId="28" xfId="20" applyNumberFormat="1" applyFont="1" applyFill="1" applyBorder="1">
      <alignment/>
      <protection/>
    </xf>
    <xf numFmtId="3" fontId="6" fillId="0" borderId="28" xfId="20" applyNumberFormat="1" applyFont="1" applyFill="1" applyBorder="1" applyAlignment="1">
      <alignment horizontal="right"/>
      <protection/>
    </xf>
    <xf numFmtId="0" fontId="6" fillId="0" borderId="29" xfId="20" applyFont="1" applyFill="1" applyBorder="1">
      <alignment/>
      <protection/>
    </xf>
    <xf numFmtId="0" fontId="6" fillId="0" borderId="30" xfId="20" applyFont="1" applyFill="1" applyBorder="1">
      <alignment/>
      <protection/>
    </xf>
    <xf numFmtId="0" fontId="6" fillId="0" borderId="31" xfId="20" applyFont="1" applyFill="1" applyBorder="1" applyAlignment="1">
      <alignment horizontal="center"/>
      <protection/>
    </xf>
    <xf numFmtId="0" fontId="6" fillId="0" borderId="32" xfId="20" applyFont="1" applyFill="1" applyBorder="1" applyAlignment="1">
      <alignment horizontal="center"/>
      <protection/>
    </xf>
    <xf numFmtId="0" fontId="6" fillId="0" borderId="33" xfId="20" applyFont="1" applyFill="1" applyBorder="1" applyAlignment="1">
      <alignment horizontal="center"/>
      <protection/>
    </xf>
    <xf numFmtId="3" fontId="6" fillId="0" borderId="33" xfId="20" applyNumberFormat="1" applyFont="1" applyFill="1" applyBorder="1">
      <alignment/>
      <protection/>
    </xf>
    <xf numFmtId="0" fontId="6" fillId="0" borderId="34" xfId="20" applyFont="1" applyFill="1" applyBorder="1">
      <alignment/>
      <protection/>
    </xf>
    <xf numFmtId="0" fontId="7" fillId="0" borderId="34" xfId="20" applyFont="1" applyFill="1" applyBorder="1">
      <alignment/>
      <protection/>
    </xf>
    <xf numFmtId="3" fontId="6" fillId="0" borderId="35" xfId="20" applyNumberFormat="1" applyFont="1" applyFill="1" applyBorder="1">
      <alignment/>
      <protection/>
    </xf>
    <xf numFmtId="3" fontId="6" fillId="0" borderId="36" xfId="20" applyNumberFormat="1" applyFont="1" applyFill="1" applyBorder="1">
      <alignment/>
      <protection/>
    </xf>
    <xf numFmtId="3" fontId="6" fillId="0" borderId="37" xfId="20" applyNumberFormat="1" applyFont="1" applyFill="1" applyBorder="1">
      <alignment/>
      <protection/>
    </xf>
    <xf numFmtId="3" fontId="6" fillId="0" borderId="38" xfId="20" applyNumberFormat="1" applyFont="1" applyFill="1" applyBorder="1">
      <alignment/>
      <protection/>
    </xf>
    <xf numFmtId="3" fontId="7" fillId="0" borderId="37" xfId="20" applyNumberFormat="1" applyFont="1" applyFill="1" applyBorder="1">
      <alignment/>
      <protection/>
    </xf>
    <xf numFmtId="3" fontId="7" fillId="0" borderId="12" xfId="20" applyNumberFormat="1" applyFont="1" applyFill="1" applyBorder="1">
      <alignment/>
      <protection/>
    </xf>
    <xf numFmtId="3" fontId="6" fillId="0" borderId="35" xfId="20" applyNumberFormat="1" applyFont="1" applyFill="1" applyBorder="1" applyAlignment="1">
      <alignment horizontal="right"/>
      <protection/>
    </xf>
    <xf numFmtId="3" fontId="6" fillId="0" borderId="33" xfId="20" applyNumberFormat="1" applyFont="1" applyFill="1" applyBorder="1" applyAlignment="1">
      <alignment horizontal="right"/>
      <protection/>
    </xf>
    <xf numFmtId="3" fontId="6" fillId="0" borderId="39" xfId="20" applyNumberFormat="1" applyFont="1" applyFill="1" applyBorder="1">
      <alignment/>
      <protection/>
    </xf>
    <xf numFmtId="0" fontId="6" fillId="0" borderId="40" xfId="20" applyFont="1" applyFill="1" applyBorder="1">
      <alignment/>
      <protection/>
    </xf>
    <xf numFmtId="3" fontId="6" fillId="0" borderId="41" xfId="20" applyNumberFormat="1" applyFont="1" applyFill="1" applyBorder="1">
      <alignment/>
      <protection/>
    </xf>
    <xf numFmtId="3" fontId="6" fillId="0" borderId="42" xfId="20" applyNumberFormat="1" applyFont="1" applyFill="1" applyBorder="1">
      <alignment/>
      <protection/>
    </xf>
    <xf numFmtId="164" fontId="6" fillId="0" borderId="13" xfId="20" applyNumberFormat="1" applyFont="1" applyFill="1" applyBorder="1" applyAlignment="1">
      <alignment horizontal="right"/>
      <protection/>
    </xf>
    <xf numFmtId="3" fontId="6" fillId="0" borderId="43" xfId="20" applyNumberFormat="1" applyFont="1" applyFill="1" applyBorder="1">
      <alignment/>
      <protection/>
    </xf>
    <xf numFmtId="164" fontId="6" fillId="0" borderId="10" xfId="20" applyNumberFormat="1" applyFont="1" applyFill="1" applyBorder="1">
      <alignment/>
      <protection/>
    </xf>
    <xf numFmtId="164" fontId="6" fillId="0" borderId="44" xfId="20" applyNumberFormat="1" applyFont="1" applyFill="1" applyBorder="1">
      <alignment/>
      <protection/>
    </xf>
    <xf numFmtId="164" fontId="6" fillId="0" borderId="45" xfId="20" applyNumberFormat="1" applyFont="1" applyFill="1" applyBorder="1">
      <alignment/>
      <protection/>
    </xf>
    <xf numFmtId="164" fontId="6" fillId="0" borderId="46" xfId="20" applyNumberFormat="1" applyFont="1" applyFill="1" applyBorder="1" applyAlignment="1">
      <alignment horizontal="right"/>
      <protection/>
    </xf>
    <xf numFmtId="164" fontId="6" fillId="0" borderId="45" xfId="20" applyNumberFormat="1" applyFont="1" applyFill="1" applyBorder="1" applyAlignment="1">
      <alignment horizontal="right"/>
      <protection/>
    </xf>
    <xf numFmtId="164" fontId="6" fillId="0" borderId="44" xfId="20" applyNumberFormat="1" applyFont="1" applyFill="1" applyBorder="1" applyAlignment="1">
      <alignment horizontal="right"/>
      <protection/>
    </xf>
    <xf numFmtId="164" fontId="6" fillId="0" borderId="47" xfId="20" applyNumberFormat="1" applyFont="1" applyFill="1" applyBorder="1" applyAlignment="1">
      <alignment horizontal="right"/>
      <protection/>
    </xf>
    <xf numFmtId="164" fontId="6" fillId="0" borderId="46" xfId="20" applyNumberFormat="1" applyFont="1" applyFill="1" applyBorder="1">
      <alignment/>
      <protection/>
    </xf>
    <xf numFmtId="164" fontId="6" fillId="0" borderId="3" xfId="20" applyNumberFormat="1" applyFont="1" applyFill="1" applyBorder="1" applyAlignment="1">
      <alignment horizontal="right"/>
      <protection/>
    </xf>
    <xf numFmtId="164" fontId="6" fillId="0" borderId="19" xfId="20" applyNumberFormat="1" applyFont="1" applyFill="1" applyBorder="1" applyAlignment="1">
      <alignment horizontal="right"/>
      <protection/>
    </xf>
    <xf numFmtId="164" fontId="6" fillId="0" borderId="3" xfId="20" applyNumberFormat="1" applyFont="1" applyFill="1" applyBorder="1">
      <alignment/>
      <protection/>
    </xf>
    <xf numFmtId="164" fontId="6" fillId="0" borderId="6" xfId="20" applyNumberFormat="1" applyFont="1" applyFill="1" applyBorder="1">
      <alignment/>
      <protection/>
    </xf>
    <xf numFmtId="3" fontId="6" fillId="0" borderId="48" xfId="20" applyNumberFormat="1" applyFont="1" applyFill="1" applyBorder="1">
      <alignment/>
      <protection/>
    </xf>
    <xf numFmtId="164" fontId="6" fillId="0" borderId="6" xfId="20" applyNumberFormat="1" applyFont="1" applyFill="1" applyBorder="1" applyAlignment="1">
      <alignment horizontal="right"/>
      <protection/>
    </xf>
    <xf numFmtId="3" fontId="6" fillId="0" borderId="48" xfId="20" applyNumberFormat="1" applyFont="1" applyFill="1" applyBorder="1" applyAlignment="1">
      <alignment horizontal="right"/>
      <protection/>
    </xf>
    <xf numFmtId="0" fontId="6" fillId="0" borderId="3" xfId="20" applyFont="1" applyFill="1" applyBorder="1">
      <alignment/>
      <protection/>
    </xf>
    <xf numFmtId="3" fontId="6" fillId="0" borderId="49" xfId="20" applyNumberFormat="1" applyFont="1" applyFill="1" applyBorder="1">
      <alignment/>
      <protection/>
    </xf>
    <xf numFmtId="3" fontId="6" fillId="0" borderId="49" xfId="20" applyNumberFormat="1" applyFont="1" applyFill="1" applyBorder="1" applyAlignment="1">
      <alignment horizontal="right"/>
      <protection/>
    </xf>
    <xf numFmtId="3" fontId="6" fillId="0" borderId="50" xfId="20" applyNumberFormat="1" applyFont="1" applyFill="1" applyBorder="1">
      <alignment/>
      <protection/>
    </xf>
    <xf numFmtId="3" fontId="6" fillId="0" borderId="14" xfId="20" applyNumberFormat="1" applyFont="1" applyFill="1" applyBorder="1" applyAlignment="1">
      <alignment horizontal="right"/>
      <protection/>
    </xf>
    <xf numFmtId="164" fontId="6" fillId="0" borderId="51" xfId="20" applyNumberFormat="1" applyFont="1" applyFill="1" applyBorder="1" applyAlignment="1">
      <alignment horizontal="right"/>
      <protection/>
    </xf>
    <xf numFmtId="164" fontId="6" fillId="0" borderId="52" xfId="20" applyNumberFormat="1" applyFont="1" applyFill="1" applyBorder="1">
      <alignment/>
      <protection/>
    </xf>
    <xf numFmtId="164" fontId="6" fillId="0" borderId="51" xfId="20" applyNumberFormat="1" applyFont="1" applyFill="1" applyBorder="1">
      <alignment/>
      <protection/>
    </xf>
    <xf numFmtId="0" fontId="6" fillId="0" borderId="13" xfId="20" applyFont="1" applyFill="1" applyBorder="1">
      <alignment/>
      <protection/>
    </xf>
    <xf numFmtId="164" fontId="6" fillId="0" borderId="53" xfId="20" applyNumberFormat="1" applyFont="1" applyFill="1" applyBorder="1" applyAlignment="1">
      <alignment horizontal="right"/>
      <protection/>
    </xf>
    <xf numFmtId="164" fontId="6" fillId="0" borderId="10" xfId="20" applyNumberFormat="1" applyFont="1" applyFill="1" applyBorder="1" applyAlignment="1">
      <alignment horizontal="right"/>
      <protection/>
    </xf>
    <xf numFmtId="164" fontId="6" fillId="0" borderId="52" xfId="20" applyNumberFormat="1" applyFont="1" applyFill="1" applyBorder="1" applyAlignment="1">
      <alignment horizontal="right"/>
      <protection/>
    </xf>
    <xf numFmtId="3" fontId="6" fillId="0" borderId="54" xfId="20" applyNumberFormat="1" applyFont="1" applyFill="1" applyBorder="1">
      <alignment/>
      <protection/>
    </xf>
    <xf numFmtId="164" fontId="6" fillId="0" borderId="11" xfId="20" applyNumberFormat="1" applyFont="1" applyFill="1" applyBorder="1">
      <alignment/>
      <protection/>
    </xf>
    <xf numFmtId="164" fontId="6" fillId="0" borderId="15" xfId="20" applyNumberFormat="1" applyFont="1" applyFill="1" applyBorder="1" applyAlignment="1">
      <alignment horizontal="right"/>
      <protection/>
    </xf>
    <xf numFmtId="3" fontId="6" fillId="0" borderId="55" xfId="20" applyNumberFormat="1" applyFont="1" applyFill="1" applyBorder="1">
      <alignment/>
      <protection/>
    </xf>
    <xf numFmtId="164" fontId="6" fillId="0" borderId="56" xfId="20" applyNumberFormat="1" applyFont="1" applyFill="1" applyBorder="1" applyAlignment="1">
      <alignment horizontal="right"/>
      <protection/>
    </xf>
    <xf numFmtId="3" fontId="6" fillId="0" borderId="57" xfId="20" applyNumberFormat="1" applyFont="1" applyFill="1" applyBorder="1">
      <alignment/>
      <protection/>
    </xf>
    <xf numFmtId="164" fontId="6" fillId="0" borderId="58" xfId="20" applyNumberFormat="1" applyFont="1" applyFill="1" applyBorder="1" applyAlignment="1">
      <alignment horizontal="right"/>
      <protection/>
    </xf>
    <xf numFmtId="3" fontId="6" fillId="0" borderId="55" xfId="20" applyNumberFormat="1" applyFont="1" applyFill="1" applyBorder="1" applyAlignment="1">
      <alignment horizontal="right"/>
      <protection/>
    </xf>
    <xf numFmtId="3" fontId="6" fillId="0" borderId="37" xfId="20" applyNumberFormat="1" applyFont="1" applyFill="1" applyBorder="1" applyAlignment="1">
      <alignment horizontal="right"/>
      <protection/>
    </xf>
    <xf numFmtId="3" fontId="6" fillId="0" borderId="12" xfId="20" applyNumberFormat="1" applyFont="1" applyFill="1" applyBorder="1" applyAlignment="1">
      <alignment horizontal="right"/>
      <protection/>
    </xf>
    <xf numFmtId="3" fontId="6" fillId="0" borderId="59" xfId="20" applyNumberFormat="1" applyFont="1" applyFill="1" applyBorder="1">
      <alignment/>
      <protection/>
    </xf>
    <xf numFmtId="3" fontId="6" fillId="0" borderId="36" xfId="20" applyNumberFormat="1" applyFont="1" applyFill="1" applyBorder="1" applyAlignment="1">
      <alignment horizontal="right"/>
      <protection/>
    </xf>
    <xf numFmtId="3" fontId="6" fillId="0" borderId="60" xfId="20" applyNumberFormat="1" applyFont="1" applyFill="1" applyBorder="1">
      <alignment/>
      <protection/>
    </xf>
    <xf numFmtId="3" fontId="6" fillId="0" borderId="61" xfId="20" applyNumberFormat="1" applyFont="1" applyFill="1" applyBorder="1">
      <alignment/>
      <protection/>
    </xf>
    <xf numFmtId="164" fontId="6" fillId="0" borderId="62" xfId="20" applyNumberFormat="1" applyFont="1" applyFill="1" applyBorder="1">
      <alignment/>
      <protection/>
    </xf>
    <xf numFmtId="164" fontId="6" fillId="0" borderId="62" xfId="20" applyNumberFormat="1" applyFont="1" applyFill="1" applyBorder="1" applyAlignment="1">
      <alignment horizontal="right"/>
      <protection/>
    </xf>
    <xf numFmtId="3" fontId="6" fillId="0" borderId="54" xfId="20" applyNumberFormat="1" applyFont="1" applyFill="1" applyBorder="1" applyAlignment="1">
      <alignment horizontal="right"/>
      <protection/>
    </xf>
    <xf numFmtId="164" fontId="6" fillId="0" borderId="63" xfId="20" applyNumberFormat="1" applyFont="1" applyFill="1" applyBorder="1" applyAlignment="1">
      <alignment horizontal="right"/>
      <protection/>
    </xf>
    <xf numFmtId="3" fontId="6" fillId="0" borderId="64" xfId="20" applyNumberFormat="1" applyFont="1" applyFill="1" applyBorder="1" applyAlignment="1">
      <alignment horizontal="right"/>
      <protection/>
    </xf>
    <xf numFmtId="3" fontId="6" fillId="0" borderId="64" xfId="20" applyNumberFormat="1" applyFont="1" applyFill="1" applyBorder="1">
      <alignment/>
      <protection/>
    </xf>
    <xf numFmtId="3" fontId="6" fillId="0" borderId="65" xfId="20" applyNumberFormat="1" applyFont="1" applyFill="1" applyBorder="1">
      <alignment/>
      <protection/>
    </xf>
    <xf numFmtId="3" fontId="6" fillId="0" borderId="65" xfId="20" applyNumberFormat="1" applyFont="1" applyFill="1" applyBorder="1" applyAlignment="1">
      <alignment horizontal="right"/>
      <protection/>
    </xf>
    <xf numFmtId="3" fontId="6" fillId="0" borderId="66" xfId="20" applyNumberFormat="1" applyFont="1" applyFill="1" applyBorder="1">
      <alignment/>
      <protection/>
    </xf>
    <xf numFmtId="3" fontId="6" fillId="0" borderId="18" xfId="20" applyNumberFormat="1" applyFont="1" applyFill="1" applyBorder="1" applyAlignment="1">
      <alignment horizontal="right"/>
      <protection/>
    </xf>
    <xf numFmtId="3" fontId="6" fillId="0" borderId="67" xfId="20" applyNumberFormat="1" applyFont="1" applyFill="1" applyBorder="1" applyAlignment="1">
      <alignment horizontal="right"/>
      <protection/>
    </xf>
    <xf numFmtId="3" fontId="6" fillId="0" borderId="67" xfId="20" applyNumberFormat="1" applyFont="1" applyFill="1" applyBorder="1">
      <alignment/>
      <protection/>
    </xf>
    <xf numFmtId="3" fontId="6" fillId="0" borderId="57" xfId="20" applyNumberFormat="1" applyFont="1" applyFill="1" applyBorder="1" applyAlignment="1">
      <alignment horizontal="right"/>
      <protection/>
    </xf>
    <xf numFmtId="3" fontId="6" fillId="0" borderId="68" xfId="20" applyNumberFormat="1" applyFont="1" applyFill="1" applyBorder="1">
      <alignment/>
      <protection/>
    </xf>
    <xf numFmtId="3" fontId="6" fillId="0" borderId="69" xfId="20" applyNumberFormat="1" applyFont="1" applyFill="1" applyBorder="1">
      <alignment/>
      <protection/>
    </xf>
    <xf numFmtId="3" fontId="6" fillId="0" borderId="68" xfId="20" applyNumberFormat="1" applyFont="1" applyFill="1" applyBorder="1" applyAlignment="1">
      <alignment horizontal="right"/>
      <protection/>
    </xf>
    <xf numFmtId="3" fontId="6" fillId="0" borderId="70" xfId="20" applyNumberFormat="1" applyFont="1" applyFill="1" applyBorder="1">
      <alignment/>
      <protection/>
    </xf>
    <xf numFmtId="3" fontId="6" fillId="0" borderId="71" xfId="20" applyNumberFormat="1" applyFont="1" applyFill="1" applyBorder="1">
      <alignment/>
      <protection/>
    </xf>
    <xf numFmtId="0" fontId="1" fillId="0" borderId="0" xfId="20" applyFont="1" applyFill="1" applyAlignment="1">
      <alignment/>
      <protection/>
    </xf>
    <xf numFmtId="0" fontId="0" fillId="0" borderId="0" xfId="0" applyAlignment="1">
      <alignment/>
    </xf>
    <xf numFmtId="0" fontId="6" fillId="0" borderId="72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8" fillId="0" borderId="0" xfId="20" applyFont="1" applyFill="1" applyAlignment="1">
      <alignment/>
      <protection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opie - 1.Q 03-HČ rozb-tab. celk. vý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50</xdr:row>
      <xdr:rowOff>0</xdr:rowOff>
    </xdr:from>
    <xdr:to>
      <xdr:col>18</xdr:col>
      <xdr:colOff>0</xdr:colOff>
      <xdr:row>50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05900" y="7267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4.75390625" style="2" customWidth="1"/>
    <col min="2" max="3" width="6.75390625" style="2" customWidth="1"/>
    <col min="4" max="4" width="4.75390625" style="2" customWidth="1"/>
    <col min="5" max="6" width="6.75390625" style="2" customWidth="1"/>
    <col min="7" max="7" width="4.75390625" style="2" customWidth="1"/>
    <col min="8" max="9" width="6.75390625" style="2" customWidth="1"/>
    <col min="10" max="10" width="4.75390625" style="2" customWidth="1"/>
    <col min="11" max="12" width="6.75390625" style="2" customWidth="1"/>
    <col min="13" max="13" width="4.75390625" style="2" customWidth="1"/>
    <col min="14" max="15" width="6.75390625" style="2" customWidth="1"/>
    <col min="16" max="16" width="4.75390625" style="2" customWidth="1"/>
    <col min="17" max="18" width="6.75390625" style="2" customWidth="1"/>
    <col min="19" max="19" width="4.75390625" style="2" customWidth="1"/>
    <col min="20" max="21" width="6.75390625" style="2" customWidth="1"/>
    <col min="22" max="22" width="4.75390625" style="2" customWidth="1"/>
    <col min="23" max="24" width="6.75390625" style="2" customWidth="1"/>
    <col min="25" max="25" width="4.75390625" style="2" customWidth="1"/>
    <col min="26" max="122" width="10.75390625" style="2" customWidth="1"/>
    <col min="123" max="141" width="6.75390625" style="2" customWidth="1"/>
    <col min="142" max="16384" width="9.125" style="2" customWidth="1"/>
  </cols>
  <sheetData>
    <row r="1" spans="1:7" ht="12.75">
      <c r="A1" s="144" t="s">
        <v>65</v>
      </c>
      <c r="B1" s="145"/>
      <c r="C1" s="145"/>
      <c r="D1" s="145"/>
      <c r="E1" s="145"/>
      <c r="F1" s="145"/>
      <c r="G1" s="145"/>
    </row>
    <row r="2" spans="1:7" ht="12.75">
      <c r="A2" s="139"/>
      <c r="B2" s="140"/>
      <c r="C2" s="140"/>
      <c r="D2" s="140"/>
      <c r="E2" s="140"/>
      <c r="F2" s="140"/>
      <c r="G2" s="140"/>
    </row>
    <row r="3" spans="1:4" ht="12" customHeight="1">
      <c r="A3" s="4" t="s">
        <v>56</v>
      </c>
      <c r="B3" s="4"/>
      <c r="C3" s="4"/>
      <c r="D3" s="4"/>
    </row>
    <row r="4" ht="12" customHeight="1"/>
    <row r="5" spans="1:10" ht="12.75" customHeight="1">
      <c r="A5" s="6" t="s">
        <v>57</v>
      </c>
      <c r="B5" s="6"/>
      <c r="C5" s="6"/>
      <c r="D5" s="6"/>
      <c r="G5" s="7"/>
      <c r="H5" s="7"/>
      <c r="I5" s="7"/>
      <c r="J5" s="7"/>
    </row>
    <row r="6" spans="17:25" ht="12" customHeight="1" thickBot="1">
      <c r="Q6" s="5"/>
      <c r="X6" s="5"/>
      <c r="Y6" s="5" t="s">
        <v>0</v>
      </c>
    </row>
    <row r="7" spans="1:25" ht="12" customHeight="1">
      <c r="A7" s="8" t="s">
        <v>1</v>
      </c>
      <c r="B7" s="141" t="s">
        <v>44</v>
      </c>
      <c r="C7" s="142"/>
      <c r="D7" s="143"/>
      <c r="E7" s="141" t="s">
        <v>2</v>
      </c>
      <c r="F7" s="142"/>
      <c r="G7" s="143"/>
      <c r="H7" s="9" t="s">
        <v>45</v>
      </c>
      <c r="I7" s="9"/>
      <c r="J7" s="10"/>
      <c r="K7" s="9" t="s">
        <v>3</v>
      </c>
      <c r="L7" s="9"/>
      <c r="M7" s="10"/>
      <c r="N7" s="11" t="s">
        <v>4</v>
      </c>
      <c r="O7" s="11"/>
      <c r="P7" s="11"/>
      <c r="Q7" s="11"/>
      <c r="R7" s="11"/>
      <c r="S7" s="11"/>
      <c r="T7" s="11"/>
      <c r="U7" s="11"/>
      <c r="V7" s="12"/>
      <c r="W7" s="9" t="s">
        <v>5</v>
      </c>
      <c r="X7" s="9"/>
      <c r="Y7" s="13"/>
    </row>
    <row r="8" spans="1:25" ht="12" customHeight="1">
      <c r="A8" s="14"/>
      <c r="B8" s="15"/>
      <c r="C8" s="16"/>
      <c r="D8" s="17"/>
      <c r="E8" s="16"/>
      <c r="F8" s="16"/>
      <c r="G8" s="17"/>
      <c r="H8" s="16"/>
      <c r="I8" s="16"/>
      <c r="J8" s="17"/>
      <c r="K8" s="16"/>
      <c r="L8" s="16"/>
      <c r="M8" s="17"/>
      <c r="N8" s="18" t="s">
        <v>6</v>
      </c>
      <c r="O8" s="18"/>
      <c r="P8" s="19"/>
      <c r="Q8" s="18" t="s">
        <v>7</v>
      </c>
      <c r="R8" s="18"/>
      <c r="S8" s="19"/>
      <c r="T8" s="18" t="s">
        <v>8</v>
      </c>
      <c r="U8" s="18"/>
      <c r="V8" s="19"/>
      <c r="W8" s="16"/>
      <c r="X8" s="16"/>
      <c r="Y8" s="20"/>
    </row>
    <row r="9" spans="1:25" ht="12" customHeight="1">
      <c r="A9" s="14"/>
      <c r="B9" s="60" t="s">
        <v>9</v>
      </c>
      <c r="C9" s="61" t="s">
        <v>10</v>
      </c>
      <c r="D9" s="23" t="s">
        <v>22</v>
      </c>
      <c r="E9" s="21" t="s">
        <v>9</v>
      </c>
      <c r="F9" s="22" t="s">
        <v>10</v>
      </c>
      <c r="G9" s="23" t="s">
        <v>11</v>
      </c>
      <c r="H9" s="60" t="s">
        <v>9</v>
      </c>
      <c r="I9" s="61" t="s">
        <v>10</v>
      </c>
      <c r="J9" s="23" t="s">
        <v>22</v>
      </c>
      <c r="K9" s="24" t="s">
        <v>9</v>
      </c>
      <c r="L9" s="24" t="s">
        <v>10</v>
      </c>
      <c r="M9" s="23" t="s">
        <v>12</v>
      </c>
      <c r="N9" s="24" t="s">
        <v>9</v>
      </c>
      <c r="O9" s="24" t="s">
        <v>10</v>
      </c>
      <c r="P9" s="23" t="s">
        <v>11</v>
      </c>
      <c r="Q9" s="24" t="s">
        <v>9</v>
      </c>
      <c r="R9" s="24" t="s">
        <v>10</v>
      </c>
      <c r="S9" s="23" t="s">
        <v>11</v>
      </c>
      <c r="T9" s="24" t="s">
        <v>9</v>
      </c>
      <c r="U9" s="24" t="s">
        <v>10</v>
      </c>
      <c r="V9" s="23" t="s">
        <v>11</v>
      </c>
      <c r="W9" s="24" t="s">
        <v>9</v>
      </c>
      <c r="X9" s="24" t="s">
        <v>10</v>
      </c>
      <c r="Y9" s="25" t="s">
        <v>11</v>
      </c>
    </row>
    <row r="10" spans="1:25" ht="12" customHeight="1" thickBot="1">
      <c r="A10" s="26"/>
      <c r="B10" s="62"/>
      <c r="C10" s="28" t="s">
        <v>58</v>
      </c>
      <c r="D10" s="29" t="s">
        <v>13</v>
      </c>
      <c r="E10" s="27"/>
      <c r="F10" s="28" t="s">
        <v>58</v>
      </c>
      <c r="G10" s="29" t="s">
        <v>13</v>
      </c>
      <c r="H10" s="62"/>
      <c r="I10" s="28" t="s">
        <v>58</v>
      </c>
      <c r="J10" s="29" t="s">
        <v>13</v>
      </c>
      <c r="K10" s="30"/>
      <c r="L10" s="28" t="s">
        <v>58</v>
      </c>
      <c r="M10" s="29" t="s">
        <v>13</v>
      </c>
      <c r="N10" s="30"/>
      <c r="O10" s="28" t="s">
        <v>58</v>
      </c>
      <c r="P10" s="29" t="s">
        <v>13</v>
      </c>
      <c r="Q10" s="30"/>
      <c r="R10" s="28" t="s">
        <v>58</v>
      </c>
      <c r="S10" s="29" t="s">
        <v>13</v>
      </c>
      <c r="T10" s="30"/>
      <c r="U10" s="28" t="s">
        <v>58</v>
      </c>
      <c r="V10" s="29" t="s">
        <v>13</v>
      </c>
      <c r="W10" s="30"/>
      <c r="X10" s="28" t="s">
        <v>58</v>
      </c>
      <c r="Y10" s="31" t="s">
        <v>13</v>
      </c>
    </row>
    <row r="11" spans="1:25" ht="11.25" customHeight="1">
      <c r="A11" s="36" t="s">
        <v>15</v>
      </c>
      <c r="B11" s="70"/>
      <c r="C11" s="71"/>
      <c r="D11" s="37"/>
      <c r="E11" s="38"/>
      <c r="F11" s="39"/>
      <c r="G11" s="40"/>
      <c r="H11" s="68"/>
      <c r="I11" s="39"/>
      <c r="J11" s="40"/>
      <c r="K11" s="41"/>
      <c r="L11" s="41"/>
      <c r="M11" s="40"/>
      <c r="N11" s="41"/>
      <c r="O11" s="41"/>
      <c r="P11" s="40"/>
      <c r="Q11" s="41"/>
      <c r="R11" s="41"/>
      <c r="S11" s="40"/>
      <c r="T11" s="41"/>
      <c r="U11" s="41"/>
      <c r="V11" s="40"/>
      <c r="W11" s="41"/>
      <c r="X11" s="41"/>
      <c r="Y11" s="42"/>
    </row>
    <row r="12" spans="1:25" ht="11.25" customHeight="1" thickBot="1">
      <c r="A12" s="43" t="s">
        <v>16</v>
      </c>
      <c r="B12" s="63">
        <v>605064</v>
      </c>
      <c r="C12" s="52">
        <v>601567</v>
      </c>
      <c r="D12" s="47">
        <f>C12*100/B12</f>
        <v>99.42204461015695</v>
      </c>
      <c r="E12" s="44">
        <v>606064</v>
      </c>
      <c r="F12" s="45">
        <v>618878</v>
      </c>
      <c r="G12" s="46">
        <f>F12*100/E12</f>
        <v>102.1142981599303</v>
      </c>
      <c r="H12" s="63">
        <v>522726</v>
      </c>
      <c r="I12" s="52">
        <v>496908</v>
      </c>
      <c r="J12" s="47">
        <f>I12*100/H12</f>
        <v>95.0608923221726</v>
      </c>
      <c r="K12" s="48">
        <v>522726</v>
      </c>
      <c r="L12" s="48">
        <v>544386</v>
      </c>
      <c r="M12" s="47">
        <f>L12*100/K12</f>
        <v>104.14366226282986</v>
      </c>
      <c r="N12" s="48">
        <v>28834</v>
      </c>
      <c r="O12" s="44">
        <v>28056</v>
      </c>
      <c r="P12" s="46">
        <f>O12*100/N12</f>
        <v>97.30179649025456</v>
      </c>
      <c r="Q12" s="48">
        <v>106737</v>
      </c>
      <c r="R12" s="44">
        <v>189992</v>
      </c>
      <c r="S12" s="46">
        <f>R12*100/Q12</f>
        <v>178.00013116351406</v>
      </c>
      <c r="T12" s="48">
        <v>387155</v>
      </c>
      <c r="U12" s="44">
        <v>326338</v>
      </c>
      <c r="V12" s="46">
        <f>U12*100/T12</f>
        <v>84.29130451627901</v>
      </c>
      <c r="W12" s="48">
        <f>E12-K12</f>
        <v>83338</v>
      </c>
      <c r="X12" s="48">
        <v>74492</v>
      </c>
      <c r="Y12" s="49">
        <f>X12*100/W12</f>
        <v>89.3853944179126</v>
      </c>
    </row>
    <row r="13" spans="1:25" ht="11.25" customHeight="1">
      <c r="A13" s="36" t="s">
        <v>17</v>
      </c>
      <c r="B13" s="70"/>
      <c r="C13" s="71"/>
      <c r="D13" s="37"/>
      <c r="E13" s="38"/>
      <c r="F13" s="39"/>
      <c r="G13" s="40"/>
      <c r="H13" s="68"/>
      <c r="I13" s="39"/>
      <c r="J13" s="40"/>
      <c r="K13" s="41"/>
      <c r="L13" s="41"/>
      <c r="M13" s="40"/>
      <c r="N13" s="41"/>
      <c r="O13" s="41"/>
      <c r="P13" s="40"/>
      <c r="Q13" s="41"/>
      <c r="R13" s="41"/>
      <c r="S13" s="40"/>
      <c r="T13" s="41"/>
      <c r="U13" s="41"/>
      <c r="V13" s="40"/>
      <c r="W13" s="41"/>
      <c r="X13" s="41"/>
      <c r="Y13" s="42"/>
    </row>
    <row r="14" spans="1:25" ht="11.25" customHeight="1" thickBot="1">
      <c r="A14" s="43" t="s">
        <v>18</v>
      </c>
      <c r="B14" s="63">
        <v>500864</v>
      </c>
      <c r="C14" s="52">
        <v>519449</v>
      </c>
      <c r="D14" s="47">
        <f>C14*100/B14</f>
        <v>103.7105881037567</v>
      </c>
      <c r="E14" s="44">
        <v>571518</v>
      </c>
      <c r="F14" s="52">
        <v>611990</v>
      </c>
      <c r="G14" s="47">
        <f>F14*100/E14</f>
        <v>107.08149174654167</v>
      </c>
      <c r="H14" s="63">
        <v>494655</v>
      </c>
      <c r="I14" s="52">
        <v>468470</v>
      </c>
      <c r="J14" s="47">
        <f>I14*100/H14</f>
        <v>94.70641153935571</v>
      </c>
      <c r="K14" s="48">
        <v>556426</v>
      </c>
      <c r="L14" s="48">
        <v>543533</v>
      </c>
      <c r="M14" s="47">
        <f>L14*100/K14</f>
        <v>97.68289044724725</v>
      </c>
      <c r="N14" s="48">
        <v>73159</v>
      </c>
      <c r="O14" s="48">
        <v>76621</v>
      </c>
      <c r="P14" s="47">
        <f>O14*100/N14</f>
        <v>104.73215872278189</v>
      </c>
      <c r="Q14" s="48">
        <v>92034</v>
      </c>
      <c r="R14" s="48">
        <v>99355</v>
      </c>
      <c r="S14" s="47">
        <f>R14*100/Q14</f>
        <v>107.954668926701</v>
      </c>
      <c r="T14" s="48">
        <v>391233</v>
      </c>
      <c r="U14" s="48">
        <v>367557</v>
      </c>
      <c r="V14" s="47">
        <f>U14*100/T14</f>
        <v>93.9483632515662</v>
      </c>
      <c r="W14" s="48">
        <f>E14-K14</f>
        <v>15092</v>
      </c>
      <c r="X14" s="48">
        <v>68457</v>
      </c>
      <c r="Y14" s="53">
        <f>X14*100/W14</f>
        <v>453.59793267956536</v>
      </c>
    </row>
    <row r="15" spans="1:25" ht="11.25" customHeight="1">
      <c r="A15" s="32" t="s">
        <v>37</v>
      </c>
      <c r="B15" s="67">
        <v>180000</v>
      </c>
      <c r="C15" s="127">
        <v>216000</v>
      </c>
      <c r="D15" s="82">
        <f>C15*100/B15</f>
        <v>120</v>
      </c>
      <c r="E15" s="98">
        <v>1224746</v>
      </c>
      <c r="F15" s="128">
        <v>1225201</v>
      </c>
      <c r="G15" s="82">
        <f>F15*100/E15</f>
        <v>100.03715056019779</v>
      </c>
      <c r="H15" s="67">
        <v>42400</v>
      </c>
      <c r="I15" s="127">
        <v>38879</v>
      </c>
      <c r="J15" s="82">
        <f>I15*100/H15</f>
        <v>91.69575471698113</v>
      </c>
      <c r="K15" s="33">
        <f aca="true" t="shared" si="0" ref="K15:L18">N15+Q15+T15</f>
        <v>77400</v>
      </c>
      <c r="L15" s="33">
        <f t="shared" si="0"/>
        <v>47931</v>
      </c>
      <c r="M15" s="82">
        <f>L15*100/K15</f>
        <v>61.92635658914729</v>
      </c>
      <c r="N15" s="33">
        <v>0</v>
      </c>
      <c r="O15" s="50">
        <v>0</v>
      </c>
      <c r="P15" s="84" t="s">
        <v>14</v>
      </c>
      <c r="Q15" s="33">
        <v>77400</v>
      </c>
      <c r="R15" s="50">
        <v>47931</v>
      </c>
      <c r="S15" s="82">
        <f>R15*100/Q15</f>
        <v>61.92635658914729</v>
      </c>
      <c r="T15" s="33">
        <v>0</v>
      </c>
      <c r="U15" s="50">
        <v>0</v>
      </c>
      <c r="V15" s="84" t="s">
        <v>14</v>
      </c>
      <c r="W15" s="50">
        <f>E15-K15</f>
        <v>1147346</v>
      </c>
      <c r="X15" s="33">
        <f>F15-L15</f>
        <v>1177270</v>
      </c>
      <c r="Y15" s="83">
        <f>X15*100/W15</f>
        <v>102.60810601161289</v>
      </c>
    </row>
    <row r="16" spans="1:25" ht="11.25" customHeight="1">
      <c r="A16" s="32" t="s">
        <v>19</v>
      </c>
      <c r="B16" s="67">
        <v>190000</v>
      </c>
      <c r="C16" s="127">
        <v>192853</v>
      </c>
      <c r="D16" s="82">
        <f>C16*100/B16</f>
        <v>101.50157894736842</v>
      </c>
      <c r="E16" s="98">
        <v>190000</v>
      </c>
      <c r="F16" s="127">
        <v>192853</v>
      </c>
      <c r="G16" s="82">
        <f>F16*100/E16</f>
        <v>101.50157894736842</v>
      </c>
      <c r="H16" s="67">
        <f>K16</f>
        <v>188500</v>
      </c>
      <c r="I16" s="127">
        <v>188457</v>
      </c>
      <c r="J16" s="82">
        <f>I16*100/H16</f>
        <v>99.97718832891246</v>
      </c>
      <c r="K16" s="33">
        <f t="shared" si="0"/>
        <v>188500</v>
      </c>
      <c r="L16" s="33">
        <f t="shared" si="0"/>
        <v>188457</v>
      </c>
      <c r="M16" s="82">
        <f>L16*100/K16</f>
        <v>99.97718832891246</v>
      </c>
      <c r="N16" s="33">
        <v>14442</v>
      </c>
      <c r="O16" s="33">
        <v>14488</v>
      </c>
      <c r="P16" s="82">
        <f>O16*100/N16</f>
        <v>100.31851544107464</v>
      </c>
      <c r="Q16" s="33">
        <v>0</v>
      </c>
      <c r="R16" s="33">
        <v>5</v>
      </c>
      <c r="S16" s="84" t="s">
        <v>14</v>
      </c>
      <c r="T16" s="33">
        <v>174058</v>
      </c>
      <c r="U16" s="33">
        <v>173964</v>
      </c>
      <c r="V16" s="82">
        <f>U16*100/T16</f>
        <v>99.94599501315653</v>
      </c>
      <c r="W16" s="50">
        <f>E16-K16</f>
        <v>1500</v>
      </c>
      <c r="X16" s="33">
        <f>F16-L16</f>
        <v>4396</v>
      </c>
      <c r="Y16" s="83">
        <f>X16*100/W16</f>
        <v>293.06666666666666</v>
      </c>
    </row>
    <row r="17" spans="1:25" ht="11.25" customHeight="1">
      <c r="A17" s="32" t="s">
        <v>20</v>
      </c>
      <c r="B17" s="67">
        <v>8000</v>
      </c>
      <c r="C17" s="127">
        <v>6815</v>
      </c>
      <c r="D17" s="82">
        <f>C17*100/B17</f>
        <v>85.1875</v>
      </c>
      <c r="E17" s="98">
        <v>8000</v>
      </c>
      <c r="F17" s="127">
        <v>6815</v>
      </c>
      <c r="G17" s="82">
        <f>F17*100/E17</f>
        <v>85.1875</v>
      </c>
      <c r="H17" s="67">
        <f>K17</f>
        <v>40665</v>
      </c>
      <c r="I17" s="127">
        <v>32452</v>
      </c>
      <c r="J17" s="82">
        <f>I17*100/H17</f>
        <v>79.80327062584531</v>
      </c>
      <c r="K17" s="33">
        <f t="shared" si="0"/>
        <v>40665</v>
      </c>
      <c r="L17" s="33">
        <f t="shared" si="0"/>
        <v>32452</v>
      </c>
      <c r="M17" s="82">
        <f>L17*100/K17</f>
        <v>79.80327062584531</v>
      </c>
      <c r="N17" s="33">
        <v>0</v>
      </c>
      <c r="O17" s="33">
        <v>0</v>
      </c>
      <c r="P17" s="84" t="s">
        <v>14</v>
      </c>
      <c r="Q17" s="33">
        <v>0</v>
      </c>
      <c r="R17" s="33">
        <v>0</v>
      </c>
      <c r="S17" s="84" t="s">
        <v>14</v>
      </c>
      <c r="T17" s="33">
        <v>40665</v>
      </c>
      <c r="U17" s="33">
        <v>32452</v>
      </c>
      <c r="V17" s="82">
        <f>U17*100/T17</f>
        <v>79.80327062584531</v>
      </c>
      <c r="W17" s="50">
        <f>E17-K17</f>
        <v>-32665</v>
      </c>
      <c r="X17" s="33">
        <f>F17-L17</f>
        <v>-25637</v>
      </c>
      <c r="Y17" s="83" t="s">
        <v>14</v>
      </c>
    </row>
    <row r="18" spans="1:25" ht="11.25" customHeight="1">
      <c r="A18" s="34" t="s">
        <v>21</v>
      </c>
      <c r="B18" s="74">
        <v>500</v>
      </c>
      <c r="C18" s="129">
        <v>834</v>
      </c>
      <c r="D18" s="81">
        <f>C18*100/B18</f>
        <v>166.8</v>
      </c>
      <c r="E18" s="117">
        <v>500</v>
      </c>
      <c r="F18" s="129">
        <v>834</v>
      </c>
      <c r="G18" s="81">
        <f>F18*100/E18</f>
        <v>166.8</v>
      </c>
      <c r="H18" s="74">
        <f>K18</f>
        <v>1190</v>
      </c>
      <c r="I18" s="129">
        <v>56</v>
      </c>
      <c r="J18" s="81">
        <f>I18*100/H18</f>
        <v>4.705882352941177</v>
      </c>
      <c r="K18" s="96">
        <f t="shared" si="0"/>
        <v>1190</v>
      </c>
      <c r="L18" s="96">
        <f t="shared" si="0"/>
        <v>56</v>
      </c>
      <c r="M18" s="81">
        <f>L18*100/K18</f>
        <v>4.705882352941177</v>
      </c>
      <c r="N18" s="96">
        <v>0</v>
      </c>
      <c r="O18" s="96">
        <v>0</v>
      </c>
      <c r="P18" s="85" t="s">
        <v>14</v>
      </c>
      <c r="Q18" s="96">
        <v>1190</v>
      </c>
      <c r="R18" s="96">
        <v>56</v>
      </c>
      <c r="S18" s="81">
        <f>R18*100/Q18</f>
        <v>4.705882352941177</v>
      </c>
      <c r="T18" s="96">
        <v>0</v>
      </c>
      <c r="U18" s="96">
        <v>0</v>
      </c>
      <c r="V18" s="85" t="s">
        <v>14</v>
      </c>
      <c r="W18" s="97">
        <f>E18-K18</f>
        <v>-690</v>
      </c>
      <c r="X18" s="96">
        <f>F18-L18</f>
        <v>778</v>
      </c>
      <c r="Y18" s="86" t="s">
        <v>14</v>
      </c>
    </row>
    <row r="19" spans="1:25" ht="11.25" customHeight="1">
      <c r="A19" s="58" t="s">
        <v>54</v>
      </c>
      <c r="B19" s="119"/>
      <c r="C19" s="120"/>
      <c r="D19" s="121"/>
      <c r="E19" s="119"/>
      <c r="F19" s="107"/>
      <c r="G19" s="121"/>
      <c r="H19" s="119"/>
      <c r="I19" s="120"/>
      <c r="J19" s="121"/>
      <c r="K19" s="107"/>
      <c r="L19" s="107"/>
      <c r="M19" s="121"/>
      <c r="N19" s="107"/>
      <c r="O19" s="107"/>
      <c r="P19" s="122"/>
      <c r="Q19" s="107"/>
      <c r="R19" s="107"/>
      <c r="S19" s="121"/>
      <c r="T19" s="107"/>
      <c r="U19" s="107"/>
      <c r="V19" s="122"/>
      <c r="W19" s="123"/>
      <c r="X19" s="107"/>
      <c r="Y19" s="124"/>
    </row>
    <row r="20" spans="1:25" ht="11.25" customHeight="1">
      <c r="A20" s="32" t="s">
        <v>55</v>
      </c>
      <c r="B20" s="67">
        <v>20000</v>
      </c>
      <c r="C20" s="127">
        <v>105320</v>
      </c>
      <c r="D20" s="82">
        <f>C20*100/B20</f>
        <v>526.6</v>
      </c>
      <c r="E20" s="67">
        <v>20000</v>
      </c>
      <c r="F20" s="33">
        <v>105320</v>
      </c>
      <c r="G20" s="82">
        <f>F20*100/E20</f>
        <v>526.6</v>
      </c>
      <c r="H20" s="67">
        <f>K20</f>
        <v>0</v>
      </c>
      <c r="I20" s="127">
        <v>0</v>
      </c>
      <c r="J20" s="84" t="s">
        <v>14</v>
      </c>
      <c r="K20" s="33">
        <f>N20+Q20+T20</f>
        <v>0</v>
      </c>
      <c r="L20" s="33">
        <f>O20+R20+U20</f>
        <v>0</v>
      </c>
      <c r="M20" s="84" t="s">
        <v>14</v>
      </c>
      <c r="N20" s="33">
        <v>0</v>
      </c>
      <c r="O20" s="33">
        <v>0</v>
      </c>
      <c r="P20" s="84" t="s">
        <v>14</v>
      </c>
      <c r="Q20" s="33">
        <v>0</v>
      </c>
      <c r="R20" s="33">
        <v>0</v>
      </c>
      <c r="S20" s="84" t="s">
        <v>14</v>
      </c>
      <c r="T20" s="33">
        <v>0</v>
      </c>
      <c r="U20" s="33">
        <v>0</v>
      </c>
      <c r="V20" s="84" t="s">
        <v>14</v>
      </c>
      <c r="W20" s="50">
        <f>E20-K20</f>
        <v>20000</v>
      </c>
      <c r="X20" s="33">
        <f>F20-L20</f>
        <v>105320</v>
      </c>
      <c r="Y20" s="83">
        <f>X20*100/W20</f>
        <v>526.6</v>
      </c>
    </row>
    <row r="21" spans="1:25" ht="11.25" customHeight="1" thickBot="1">
      <c r="A21" s="32" t="s">
        <v>50</v>
      </c>
      <c r="B21" s="68">
        <v>0</v>
      </c>
      <c r="C21" s="39">
        <v>0</v>
      </c>
      <c r="D21" s="78" t="s">
        <v>14</v>
      </c>
      <c r="E21" s="63">
        <v>0</v>
      </c>
      <c r="F21" s="41">
        <v>0</v>
      </c>
      <c r="G21" s="78" t="s">
        <v>14</v>
      </c>
      <c r="H21" s="67">
        <f>K21</f>
        <v>4000</v>
      </c>
      <c r="I21" s="39">
        <v>4230</v>
      </c>
      <c r="J21" s="82">
        <f>I21*100/H21</f>
        <v>105.75</v>
      </c>
      <c r="K21" s="33">
        <f>N21+Q21+T21</f>
        <v>4000</v>
      </c>
      <c r="L21" s="41">
        <f>O21+R21+U21</f>
        <v>4230</v>
      </c>
      <c r="M21" s="82">
        <f>L21*100/K21</f>
        <v>105.75</v>
      </c>
      <c r="N21" s="41">
        <v>0</v>
      </c>
      <c r="O21" s="41">
        <v>0</v>
      </c>
      <c r="P21" s="84" t="s">
        <v>14</v>
      </c>
      <c r="Q21" s="41">
        <v>4000</v>
      </c>
      <c r="R21" s="41">
        <v>4230</v>
      </c>
      <c r="S21" s="82">
        <f>R21*100/Q21</f>
        <v>105.75</v>
      </c>
      <c r="T21" s="41">
        <v>0</v>
      </c>
      <c r="U21" s="41">
        <v>0</v>
      </c>
      <c r="V21" s="84" t="s">
        <v>14</v>
      </c>
      <c r="W21" s="50">
        <f>E21-K21</f>
        <v>-4000</v>
      </c>
      <c r="X21" s="41">
        <f>F21-L21</f>
        <v>-4230</v>
      </c>
      <c r="Y21" s="83" t="s">
        <v>14</v>
      </c>
    </row>
    <row r="22" spans="1:25" ht="11.25" customHeight="1">
      <c r="A22" s="55" t="s">
        <v>38</v>
      </c>
      <c r="B22" s="66"/>
      <c r="C22" s="92"/>
      <c r="D22" s="95"/>
      <c r="E22" s="56"/>
      <c r="F22" s="56"/>
      <c r="G22" s="88"/>
      <c r="H22" s="72"/>
      <c r="I22" s="94"/>
      <c r="J22" s="88"/>
      <c r="K22" s="56"/>
      <c r="L22" s="56"/>
      <c r="M22" s="88"/>
      <c r="N22" s="56"/>
      <c r="O22" s="56"/>
      <c r="P22" s="88"/>
      <c r="Q22" s="56"/>
      <c r="R22" s="56"/>
      <c r="S22" s="88"/>
      <c r="T22" s="56"/>
      <c r="U22" s="56"/>
      <c r="V22" s="88"/>
      <c r="W22" s="57"/>
      <c r="X22" s="56"/>
      <c r="Y22" s="93"/>
    </row>
    <row r="23" spans="1:25" ht="11.25" customHeight="1" thickBot="1">
      <c r="A23" s="26" t="s">
        <v>53</v>
      </c>
      <c r="B23" s="63">
        <v>0</v>
      </c>
      <c r="C23" s="52">
        <v>181483</v>
      </c>
      <c r="D23" s="89" t="s">
        <v>14</v>
      </c>
      <c r="E23" s="48">
        <v>0</v>
      </c>
      <c r="F23" s="48">
        <v>181483</v>
      </c>
      <c r="G23" s="89" t="s">
        <v>14</v>
      </c>
      <c r="H23" s="73">
        <v>0</v>
      </c>
      <c r="I23" s="130">
        <v>4</v>
      </c>
      <c r="J23" s="89" t="s">
        <v>14</v>
      </c>
      <c r="K23" s="48">
        <f>N23+Q23+T23</f>
        <v>0</v>
      </c>
      <c r="L23" s="48">
        <f>O23+R23+U23</f>
        <v>4</v>
      </c>
      <c r="M23" s="89" t="s">
        <v>14</v>
      </c>
      <c r="N23" s="48">
        <v>0</v>
      </c>
      <c r="O23" s="48">
        <v>0</v>
      </c>
      <c r="P23" s="89" t="s">
        <v>14</v>
      </c>
      <c r="Q23" s="48">
        <v>0</v>
      </c>
      <c r="R23" s="48">
        <v>4</v>
      </c>
      <c r="S23" s="89" t="s">
        <v>14</v>
      </c>
      <c r="T23" s="48">
        <v>0</v>
      </c>
      <c r="U23" s="48">
        <v>0</v>
      </c>
      <c r="V23" s="89" t="s">
        <v>14</v>
      </c>
      <c r="W23" s="54">
        <f>E23-K23</f>
        <v>0</v>
      </c>
      <c r="X23" s="48">
        <f>F23-L23</f>
        <v>181479</v>
      </c>
      <c r="Y23" s="53" t="s">
        <v>14</v>
      </c>
    </row>
    <row r="24" spans="1:25" ht="11.25" customHeight="1">
      <c r="A24" s="55" t="s">
        <v>23</v>
      </c>
      <c r="B24" s="66"/>
      <c r="C24" s="92"/>
      <c r="D24" s="95"/>
      <c r="E24" s="56"/>
      <c r="F24" s="56"/>
      <c r="G24" s="90"/>
      <c r="H24" s="66"/>
      <c r="I24" s="92"/>
      <c r="J24" s="90"/>
      <c r="K24" s="56"/>
      <c r="L24" s="56"/>
      <c r="M24" s="90"/>
      <c r="N24" s="56"/>
      <c r="O24" s="56"/>
      <c r="P24" s="90"/>
      <c r="Q24" s="56"/>
      <c r="R24" s="56"/>
      <c r="S24" s="90"/>
      <c r="T24" s="56"/>
      <c r="U24" s="56"/>
      <c r="V24" s="90"/>
      <c r="W24" s="56"/>
      <c r="X24" s="56"/>
      <c r="Y24" s="91"/>
    </row>
    <row r="25" spans="1:25" ht="11.25" customHeight="1">
      <c r="A25" s="32" t="s">
        <v>24</v>
      </c>
      <c r="B25" s="67">
        <v>222757</v>
      </c>
      <c r="C25" s="127">
        <v>108064</v>
      </c>
      <c r="D25" s="82">
        <f>C25*100/B25</f>
        <v>48.512055737866824</v>
      </c>
      <c r="E25" s="33">
        <v>620338</v>
      </c>
      <c r="F25" s="33">
        <v>607321</v>
      </c>
      <c r="G25" s="82">
        <f>F25*100/E25</f>
        <v>97.90162782225174</v>
      </c>
      <c r="H25" s="67">
        <v>94656</v>
      </c>
      <c r="I25" s="127">
        <v>93542</v>
      </c>
      <c r="J25" s="82">
        <f>I25*100/H25</f>
        <v>98.82310682893848</v>
      </c>
      <c r="K25" s="33">
        <f>N25+Q25+T25</f>
        <v>166444</v>
      </c>
      <c r="L25" s="33">
        <f>O25+R25+U25</f>
        <v>112864</v>
      </c>
      <c r="M25" s="82">
        <f>L25*100/K25</f>
        <v>67.80899281440004</v>
      </c>
      <c r="N25" s="33">
        <v>0</v>
      </c>
      <c r="O25" s="33">
        <v>0</v>
      </c>
      <c r="P25" s="84" t="s">
        <v>14</v>
      </c>
      <c r="Q25" s="33">
        <v>0</v>
      </c>
      <c r="R25" s="33">
        <v>0</v>
      </c>
      <c r="S25" s="84" t="s">
        <v>14</v>
      </c>
      <c r="T25" s="33">
        <v>166444</v>
      </c>
      <c r="U25" s="33">
        <v>112864</v>
      </c>
      <c r="V25" s="82">
        <f>U25*100/T25</f>
        <v>67.80899281440004</v>
      </c>
      <c r="W25" s="33">
        <f>E25-K25</f>
        <v>453894</v>
      </c>
      <c r="X25" s="33">
        <f>F25-L25</f>
        <v>494457</v>
      </c>
      <c r="Y25" s="87">
        <f>X25*100/W25</f>
        <v>108.93666803262435</v>
      </c>
    </row>
    <row r="26" spans="1:25" ht="11.25" customHeight="1">
      <c r="A26" s="14" t="s">
        <v>25</v>
      </c>
      <c r="B26" s="68"/>
      <c r="C26" s="39"/>
      <c r="D26" s="103"/>
      <c r="E26" s="41"/>
      <c r="F26" s="99"/>
      <c r="G26" s="40"/>
      <c r="H26" s="68"/>
      <c r="I26" s="39"/>
      <c r="J26" s="40"/>
      <c r="K26" s="41"/>
      <c r="L26" s="41"/>
      <c r="M26" s="40"/>
      <c r="N26" s="41"/>
      <c r="O26" s="99"/>
      <c r="P26" s="78"/>
      <c r="Q26" s="41"/>
      <c r="R26" s="99"/>
      <c r="S26" s="78"/>
      <c r="T26" s="41"/>
      <c r="U26" s="99"/>
      <c r="V26" s="40"/>
      <c r="W26" s="41"/>
      <c r="X26" s="41"/>
      <c r="Y26" s="42"/>
    </row>
    <row r="27" spans="1:25" ht="11.25" customHeight="1">
      <c r="A27" s="32" t="s">
        <v>24</v>
      </c>
      <c r="B27" s="67">
        <v>242348</v>
      </c>
      <c r="C27" s="127">
        <f>247109+14401</f>
        <v>261510</v>
      </c>
      <c r="D27" s="82">
        <f>C27*100/B27</f>
        <v>107.90681169227722</v>
      </c>
      <c r="E27" s="33">
        <v>243925</v>
      </c>
      <c r="F27" s="33">
        <f>254431+14374</f>
        <v>268805</v>
      </c>
      <c r="G27" s="82">
        <f>F27*100/E27</f>
        <v>110.19985651327252</v>
      </c>
      <c r="H27" s="67">
        <v>202173</v>
      </c>
      <c r="I27" s="127">
        <v>141024</v>
      </c>
      <c r="J27" s="82">
        <f>I27*100/H27</f>
        <v>69.754121470226</v>
      </c>
      <c r="K27" s="33">
        <f>N27+Q27+T27</f>
        <v>202173</v>
      </c>
      <c r="L27" s="33">
        <f>O27+R27+U27</f>
        <v>147779</v>
      </c>
      <c r="M27" s="82">
        <f>L27*100/K27</f>
        <v>73.09531935520569</v>
      </c>
      <c r="N27" s="33">
        <v>27700</v>
      </c>
      <c r="O27" s="33">
        <v>27429</v>
      </c>
      <c r="P27" s="82">
        <f>O27*100/N27</f>
        <v>99.0216606498195</v>
      </c>
      <c r="Q27" s="33">
        <v>163253</v>
      </c>
      <c r="R27" s="33">
        <v>118103</v>
      </c>
      <c r="S27" s="82">
        <f>R27*100/Q27</f>
        <v>72.34354039435722</v>
      </c>
      <c r="T27" s="33">
        <v>11220</v>
      </c>
      <c r="U27" s="33">
        <v>2247</v>
      </c>
      <c r="V27" s="82">
        <f>U27*100/T27</f>
        <v>20.02673796791444</v>
      </c>
      <c r="W27" s="33">
        <f>E27-K27</f>
        <v>41752</v>
      </c>
      <c r="X27" s="33">
        <f>F27-L27</f>
        <v>121026</v>
      </c>
      <c r="Y27" s="87">
        <f>X27*100/W27</f>
        <v>289.86874880245256</v>
      </c>
    </row>
    <row r="28" spans="1:25" ht="11.25" customHeight="1">
      <c r="A28" s="58" t="s">
        <v>26</v>
      </c>
      <c r="B28" s="68"/>
      <c r="C28" s="39"/>
      <c r="D28" s="103"/>
      <c r="E28" s="41"/>
      <c r="F28" s="41"/>
      <c r="G28" s="40"/>
      <c r="H28" s="68"/>
      <c r="I28" s="39"/>
      <c r="J28" s="40"/>
      <c r="K28" s="41"/>
      <c r="L28" s="41"/>
      <c r="M28" s="40"/>
      <c r="N28" s="41"/>
      <c r="O28" s="41"/>
      <c r="P28" s="78"/>
      <c r="Q28" s="41"/>
      <c r="R28" s="41"/>
      <c r="S28" s="40"/>
      <c r="T28" s="41"/>
      <c r="U28" s="41"/>
      <c r="V28" s="78"/>
      <c r="W28" s="41"/>
      <c r="X28" s="107"/>
      <c r="Y28" s="42"/>
    </row>
    <row r="29" spans="1:25" ht="11.25" customHeight="1">
      <c r="A29" s="64" t="s">
        <v>27</v>
      </c>
      <c r="B29" s="69">
        <v>340000</v>
      </c>
      <c r="C29" s="79">
        <v>452317</v>
      </c>
      <c r="D29" s="80">
        <f>C29*100/B29</f>
        <v>133.03441176470588</v>
      </c>
      <c r="E29" s="35">
        <v>310000</v>
      </c>
      <c r="F29" s="51">
        <v>463726</v>
      </c>
      <c r="G29" s="80">
        <f>F29*100/E29</f>
        <v>149.58903225806452</v>
      </c>
      <c r="H29" s="69">
        <v>58300</v>
      </c>
      <c r="I29" s="79">
        <v>47473</v>
      </c>
      <c r="J29" s="80">
        <f>I29*100/H29</f>
        <v>81.42881646655232</v>
      </c>
      <c r="K29" s="35">
        <f>N29+Q29+T29</f>
        <v>58300</v>
      </c>
      <c r="L29" s="35">
        <f>O29+R29+U29</f>
        <v>47473</v>
      </c>
      <c r="M29" s="80">
        <f>L29*100/K29</f>
        <v>81.42881646655232</v>
      </c>
      <c r="N29" s="35">
        <v>0</v>
      </c>
      <c r="O29" s="51">
        <v>0</v>
      </c>
      <c r="P29" s="105" t="s">
        <v>14</v>
      </c>
      <c r="Q29" s="35">
        <v>58300</v>
      </c>
      <c r="R29" s="51">
        <v>47473</v>
      </c>
      <c r="S29" s="80">
        <f>R29*100/Q29</f>
        <v>81.42881646655232</v>
      </c>
      <c r="T29" s="35">
        <v>0</v>
      </c>
      <c r="U29" s="51">
        <v>0</v>
      </c>
      <c r="V29" s="105" t="s">
        <v>14</v>
      </c>
      <c r="W29" s="35">
        <f>E29-K29</f>
        <v>251700</v>
      </c>
      <c r="X29" s="35">
        <f>F29-L29</f>
        <v>416253</v>
      </c>
      <c r="Y29" s="108">
        <f>X29*100/W29</f>
        <v>165.3766388557807</v>
      </c>
    </row>
    <row r="30" spans="1:25" ht="11.25" customHeight="1">
      <c r="A30" s="36" t="s">
        <v>41</v>
      </c>
      <c r="B30" s="70"/>
      <c r="C30" s="71"/>
      <c r="D30" s="37"/>
      <c r="E30" s="41"/>
      <c r="F30" s="99"/>
      <c r="G30" s="40"/>
      <c r="H30" s="68"/>
      <c r="I30" s="39"/>
      <c r="J30" s="40"/>
      <c r="K30" s="41"/>
      <c r="L30" s="41"/>
      <c r="M30" s="40"/>
      <c r="N30" s="41"/>
      <c r="O30" s="99"/>
      <c r="P30" s="78"/>
      <c r="Q30" s="41"/>
      <c r="R30" s="99"/>
      <c r="S30" s="40"/>
      <c r="T30" s="41"/>
      <c r="U30" s="99"/>
      <c r="V30" s="78"/>
      <c r="W30" s="41"/>
      <c r="X30" s="41"/>
      <c r="Y30" s="42"/>
    </row>
    <row r="31" spans="1:25" ht="11.25" customHeight="1">
      <c r="A31" s="65" t="s">
        <v>40</v>
      </c>
      <c r="B31" s="69">
        <f>B25+B27+B29</f>
        <v>805105</v>
      </c>
      <c r="C31" s="79">
        <f>C25+C27+C29</f>
        <v>821891</v>
      </c>
      <c r="D31" s="80">
        <f>C31*100/B31</f>
        <v>102.08494544189888</v>
      </c>
      <c r="E31" s="35">
        <f>E25+E27+E29</f>
        <v>1174263</v>
      </c>
      <c r="F31" s="35">
        <f>F25+F27+F29</f>
        <v>1339852</v>
      </c>
      <c r="G31" s="80">
        <f>F31*100/E31</f>
        <v>114.10152580810261</v>
      </c>
      <c r="H31" s="69">
        <f>H25+H27+H29</f>
        <v>355129</v>
      </c>
      <c r="I31" s="79">
        <f>I25+I27+I29</f>
        <v>282039</v>
      </c>
      <c r="J31" s="80">
        <f>I31*100/H31</f>
        <v>79.41874642735456</v>
      </c>
      <c r="K31" s="35">
        <f>K25+K27+K29</f>
        <v>426917</v>
      </c>
      <c r="L31" s="35">
        <f>L25+L27+L29</f>
        <v>308116</v>
      </c>
      <c r="M31" s="80">
        <f>L31*100/K31</f>
        <v>72.1723426333456</v>
      </c>
      <c r="N31" s="35">
        <f>N25+N27+N29</f>
        <v>27700</v>
      </c>
      <c r="O31" s="35">
        <f>O25+O27+O29</f>
        <v>27429</v>
      </c>
      <c r="P31" s="80">
        <f>O31*100/N31</f>
        <v>99.0216606498195</v>
      </c>
      <c r="Q31" s="35">
        <f>Q25+Q27+Q29</f>
        <v>221553</v>
      </c>
      <c r="R31" s="35">
        <f>R25+R27+R29</f>
        <v>165576</v>
      </c>
      <c r="S31" s="80">
        <f>R31*100/Q31</f>
        <v>74.73426223070777</v>
      </c>
      <c r="T31" s="35">
        <f>T25+T27+T29</f>
        <v>177664</v>
      </c>
      <c r="U31" s="35">
        <f>U25+U27+U29</f>
        <v>115111</v>
      </c>
      <c r="V31" s="80">
        <f>U31*100/T31</f>
        <v>64.79140399855908</v>
      </c>
      <c r="W31" s="35">
        <f>W25+W27+W29</f>
        <v>747346</v>
      </c>
      <c r="X31" s="35">
        <f>X25+X27+X29</f>
        <v>1031736</v>
      </c>
      <c r="Y31" s="108">
        <f>X31*100/W31</f>
        <v>138.0533246983325</v>
      </c>
    </row>
    <row r="32" spans="1:25" ht="11.25" customHeight="1">
      <c r="A32" s="32" t="s">
        <v>64</v>
      </c>
      <c r="B32" s="67">
        <v>45974</v>
      </c>
      <c r="C32" s="127">
        <v>46215</v>
      </c>
      <c r="D32" s="82">
        <f>C32*100/B32</f>
        <v>100.52420933571149</v>
      </c>
      <c r="E32" s="33">
        <v>232</v>
      </c>
      <c r="F32" s="50">
        <v>244</v>
      </c>
      <c r="G32" s="82">
        <f>F32*100/E32</f>
        <v>105.17241379310344</v>
      </c>
      <c r="H32" s="67">
        <v>0</v>
      </c>
      <c r="I32" s="127">
        <v>0</v>
      </c>
      <c r="J32" s="84" t="s">
        <v>14</v>
      </c>
      <c r="K32" s="33">
        <f>N32+Q32+T32</f>
        <v>0</v>
      </c>
      <c r="L32" s="33">
        <f>O32+R32+U32</f>
        <v>0</v>
      </c>
      <c r="M32" s="84" t="s">
        <v>14</v>
      </c>
      <c r="N32" s="33">
        <v>0</v>
      </c>
      <c r="O32" s="50">
        <v>0</v>
      </c>
      <c r="P32" s="84" t="s">
        <v>14</v>
      </c>
      <c r="Q32" s="33">
        <v>0</v>
      </c>
      <c r="R32" s="50">
        <v>0</v>
      </c>
      <c r="S32" s="84" t="s">
        <v>14</v>
      </c>
      <c r="T32" s="33">
        <v>0</v>
      </c>
      <c r="U32" s="50">
        <v>0</v>
      </c>
      <c r="V32" s="84" t="s">
        <v>14</v>
      </c>
      <c r="W32" s="33">
        <f>E32-K32</f>
        <v>232</v>
      </c>
      <c r="X32" s="33">
        <f>F32-L32</f>
        <v>244</v>
      </c>
      <c r="Y32" s="87">
        <f>X32*100/W32</f>
        <v>105.17241379310344</v>
      </c>
    </row>
    <row r="33" spans="1:25" ht="11.25" customHeight="1">
      <c r="A33" s="14" t="s">
        <v>42</v>
      </c>
      <c r="B33" s="68"/>
      <c r="C33" s="39"/>
      <c r="D33" s="103"/>
      <c r="E33" s="41"/>
      <c r="F33" s="41"/>
      <c r="G33" s="78"/>
      <c r="H33" s="115"/>
      <c r="I33" s="116"/>
      <c r="J33" s="78"/>
      <c r="K33" s="41"/>
      <c r="L33" s="41"/>
      <c r="M33" s="40"/>
      <c r="N33" s="41"/>
      <c r="O33" s="41"/>
      <c r="P33" s="78"/>
      <c r="Q33" s="41"/>
      <c r="R33" s="41"/>
      <c r="S33" s="40"/>
      <c r="T33" s="41"/>
      <c r="U33" s="41"/>
      <c r="V33" s="78"/>
      <c r="W33" s="41"/>
      <c r="X33" s="41"/>
      <c r="Y33" s="42"/>
    </row>
    <row r="34" spans="1:25" ht="11.25" customHeight="1">
      <c r="A34" s="32" t="s">
        <v>43</v>
      </c>
      <c r="B34" s="118">
        <v>0</v>
      </c>
      <c r="C34" s="127">
        <v>0</v>
      </c>
      <c r="D34" s="84" t="s">
        <v>14</v>
      </c>
      <c r="E34" s="33">
        <v>0</v>
      </c>
      <c r="F34" s="50">
        <v>0</v>
      </c>
      <c r="G34" s="84" t="s">
        <v>14</v>
      </c>
      <c r="H34" s="67">
        <v>0</v>
      </c>
      <c r="I34" s="127">
        <v>0</v>
      </c>
      <c r="J34" s="84" t="s">
        <v>14</v>
      </c>
      <c r="K34" s="33">
        <f aca="true" t="shared" si="1" ref="K34:L38">N34+Q34+T34</f>
        <v>0</v>
      </c>
      <c r="L34" s="33">
        <f t="shared" si="1"/>
        <v>0</v>
      </c>
      <c r="M34" s="84" t="s">
        <v>14</v>
      </c>
      <c r="N34" s="33">
        <v>0</v>
      </c>
      <c r="O34" s="50">
        <v>0</v>
      </c>
      <c r="P34" s="84" t="s">
        <v>14</v>
      </c>
      <c r="Q34" s="33">
        <v>0</v>
      </c>
      <c r="R34" s="50">
        <v>0</v>
      </c>
      <c r="S34" s="84" t="s">
        <v>14</v>
      </c>
      <c r="T34" s="33">
        <v>0</v>
      </c>
      <c r="U34" s="50">
        <v>0</v>
      </c>
      <c r="V34" s="84" t="s">
        <v>14</v>
      </c>
      <c r="W34" s="33">
        <f aca="true" t="shared" si="2" ref="W34:X38">E34-K34</f>
        <v>0</v>
      </c>
      <c r="X34" s="33">
        <f t="shared" si="2"/>
        <v>0</v>
      </c>
      <c r="Y34" s="83" t="s">
        <v>14</v>
      </c>
    </row>
    <row r="35" spans="1:25" ht="11.25" customHeight="1">
      <c r="A35" s="32" t="s">
        <v>60</v>
      </c>
      <c r="B35" s="67">
        <v>376773</v>
      </c>
      <c r="C35" s="127">
        <v>357036</v>
      </c>
      <c r="D35" s="82">
        <f>C35*100/B35</f>
        <v>94.76156730975946</v>
      </c>
      <c r="E35" s="33">
        <v>376773</v>
      </c>
      <c r="F35" s="50">
        <v>346726</v>
      </c>
      <c r="G35" s="82">
        <f>F35*100/E35</f>
        <v>92.02517165508144</v>
      </c>
      <c r="H35" s="67">
        <v>58085</v>
      </c>
      <c r="I35" s="127">
        <v>64599</v>
      </c>
      <c r="J35" s="82">
        <f>I35*100/H35</f>
        <v>111.2145992941379</v>
      </c>
      <c r="K35" s="33">
        <f t="shared" si="1"/>
        <v>58085</v>
      </c>
      <c r="L35" s="33">
        <f t="shared" si="1"/>
        <v>64599</v>
      </c>
      <c r="M35" s="82">
        <f>L35*100/K35</f>
        <v>111.2145992941379</v>
      </c>
      <c r="N35" s="33">
        <v>56200</v>
      </c>
      <c r="O35" s="50">
        <v>63605</v>
      </c>
      <c r="P35" s="82">
        <f>O35*100/N35</f>
        <v>113.17615658362989</v>
      </c>
      <c r="Q35" s="33">
        <v>1885</v>
      </c>
      <c r="R35" s="50">
        <v>994</v>
      </c>
      <c r="S35" s="82">
        <f>R35*100/Q35</f>
        <v>52.73209549071618</v>
      </c>
      <c r="T35" s="33">
        <v>0</v>
      </c>
      <c r="U35" s="50">
        <v>0</v>
      </c>
      <c r="V35" s="84" t="s">
        <v>14</v>
      </c>
      <c r="W35" s="33">
        <f t="shared" si="2"/>
        <v>318688</v>
      </c>
      <c r="X35" s="33">
        <f t="shared" si="2"/>
        <v>282127</v>
      </c>
      <c r="Y35" s="87">
        <f>X35*100/W35</f>
        <v>88.5276508685611</v>
      </c>
    </row>
    <row r="36" spans="1:25" ht="11.25" customHeight="1">
      <c r="A36" s="32" t="s">
        <v>61</v>
      </c>
      <c r="B36" s="67">
        <v>5500</v>
      </c>
      <c r="C36" s="127">
        <v>7243</v>
      </c>
      <c r="D36" s="82">
        <f>C36*100/B36</f>
        <v>131.6909090909091</v>
      </c>
      <c r="E36" s="33">
        <v>4700</v>
      </c>
      <c r="F36" s="50">
        <f>1908+4012</f>
        <v>5920</v>
      </c>
      <c r="G36" s="82">
        <f>F36*100/E36</f>
        <v>125.95744680851064</v>
      </c>
      <c r="H36" s="67">
        <v>8000</v>
      </c>
      <c r="I36" s="127">
        <v>9626</v>
      </c>
      <c r="J36" s="82">
        <f>I36*100/H36</f>
        <v>120.325</v>
      </c>
      <c r="K36" s="33">
        <f t="shared" si="1"/>
        <v>8000</v>
      </c>
      <c r="L36" s="33">
        <f t="shared" si="1"/>
        <v>9626</v>
      </c>
      <c r="M36" s="82">
        <f>L36*100/K36</f>
        <v>120.325</v>
      </c>
      <c r="N36" s="33">
        <v>4550</v>
      </c>
      <c r="O36" s="50">
        <v>3927</v>
      </c>
      <c r="P36" s="82">
        <f>O36*100/N36</f>
        <v>86.3076923076923</v>
      </c>
      <c r="Q36" s="33">
        <v>450</v>
      </c>
      <c r="R36" s="50">
        <v>53</v>
      </c>
      <c r="S36" s="82">
        <f>R36*100/Q36</f>
        <v>11.777777777777779</v>
      </c>
      <c r="T36" s="33">
        <v>3000</v>
      </c>
      <c r="U36" s="50">
        <v>5646</v>
      </c>
      <c r="V36" s="82">
        <f>U36*100/T36</f>
        <v>188.2</v>
      </c>
      <c r="W36" s="33">
        <f t="shared" si="2"/>
        <v>-3300</v>
      </c>
      <c r="X36" s="33">
        <f t="shared" si="2"/>
        <v>-3706</v>
      </c>
      <c r="Y36" s="83" t="s">
        <v>14</v>
      </c>
    </row>
    <row r="37" spans="1:25" ht="11.25" customHeight="1">
      <c r="A37" s="32" t="s">
        <v>62</v>
      </c>
      <c r="B37" s="67">
        <v>5200</v>
      </c>
      <c r="C37" s="127">
        <v>5529</v>
      </c>
      <c r="D37" s="82">
        <f>C37*100/B37</f>
        <v>106.32692307692308</v>
      </c>
      <c r="E37" s="33">
        <v>5200</v>
      </c>
      <c r="F37" s="50">
        <v>5205</v>
      </c>
      <c r="G37" s="82">
        <f>F37*100/E37</f>
        <v>100.09615384615384</v>
      </c>
      <c r="H37" s="67">
        <v>0</v>
      </c>
      <c r="I37" s="127">
        <v>0</v>
      </c>
      <c r="J37" s="84" t="s">
        <v>14</v>
      </c>
      <c r="K37" s="33">
        <f t="shared" si="1"/>
        <v>0</v>
      </c>
      <c r="L37" s="33">
        <f t="shared" si="1"/>
        <v>0</v>
      </c>
      <c r="M37" s="84" t="s">
        <v>14</v>
      </c>
      <c r="N37" s="33">
        <v>0</v>
      </c>
      <c r="O37" s="50">
        <v>0</v>
      </c>
      <c r="P37" s="84" t="s">
        <v>14</v>
      </c>
      <c r="Q37" s="33">
        <v>0</v>
      </c>
      <c r="R37" s="50">
        <v>0</v>
      </c>
      <c r="S37" s="84" t="s">
        <v>14</v>
      </c>
      <c r="T37" s="33">
        <v>0</v>
      </c>
      <c r="U37" s="50">
        <v>0</v>
      </c>
      <c r="V37" s="84" t="s">
        <v>14</v>
      </c>
      <c r="W37" s="33">
        <f t="shared" si="2"/>
        <v>5200</v>
      </c>
      <c r="X37" s="33">
        <f t="shared" si="2"/>
        <v>5205</v>
      </c>
      <c r="Y37" s="87">
        <f>X37*100/W37</f>
        <v>100.09615384615384</v>
      </c>
    </row>
    <row r="38" spans="1:25" ht="11.25" customHeight="1">
      <c r="A38" s="32" t="s">
        <v>63</v>
      </c>
      <c r="B38" s="67">
        <v>2783</v>
      </c>
      <c r="C38" s="127">
        <v>3377</v>
      </c>
      <c r="D38" s="82">
        <f>C38*100/B38</f>
        <v>121.34387351778656</v>
      </c>
      <c r="E38" s="33">
        <v>2783</v>
      </c>
      <c r="F38" s="50">
        <v>3321</v>
      </c>
      <c r="G38" s="82">
        <f>F38*100/E38</f>
        <v>119.33165648580669</v>
      </c>
      <c r="H38" s="67">
        <v>0</v>
      </c>
      <c r="I38" s="127">
        <v>0</v>
      </c>
      <c r="J38" s="84" t="s">
        <v>14</v>
      </c>
      <c r="K38" s="33">
        <f t="shared" si="1"/>
        <v>0</v>
      </c>
      <c r="L38" s="33">
        <f t="shared" si="1"/>
        <v>0</v>
      </c>
      <c r="M38" s="104" t="s">
        <v>14</v>
      </c>
      <c r="N38" s="33">
        <v>0</v>
      </c>
      <c r="O38" s="50">
        <v>0</v>
      </c>
      <c r="P38" s="84" t="s">
        <v>14</v>
      </c>
      <c r="Q38" s="33">
        <v>0</v>
      </c>
      <c r="R38" s="50">
        <v>0</v>
      </c>
      <c r="S38" s="84" t="s">
        <v>14</v>
      </c>
      <c r="T38" s="33">
        <v>0</v>
      </c>
      <c r="U38" s="50">
        <v>0</v>
      </c>
      <c r="V38" s="84" t="s">
        <v>14</v>
      </c>
      <c r="W38" s="33">
        <f t="shared" si="2"/>
        <v>2783</v>
      </c>
      <c r="X38" s="33">
        <f t="shared" si="2"/>
        <v>3321</v>
      </c>
      <c r="Y38" s="87">
        <f>X38*100/W38</f>
        <v>119.33165648580669</v>
      </c>
    </row>
    <row r="39" spans="1:25" ht="11.25" customHeight="1">
      <c r="A39" s="14" t="s">
        <v>28</v>
      </c>
      <c r="B39" s="68"/>
      <c r="C39" s="39"/>
      <c r="D39" s="103"/>
      <c r="E39" s="41"/>
      <c r="F39" s="99"/>
      <c r="G39" s="40"/>
      <c r="H39" s="68"/>
      <c r="I39" s="39"/>
      <c r="J39" s="40"/>
      <c r="K39" s="41"/>
      <c r="L39" s="41"/>
      <c r="M39" s="40"/>
      <c r="N39" s="41"/>
      <c r="O39" s="99"/>
      <c r="P39" s="78"/>
      <c r="Q39" s="41"/>
      <c r="R39" s="99"/>
      <c r="S39" s="40"/>
      <c r="T39" s="41"/>
      <c r="U39" s="99"/>
      <c r="V39" s="78"/>
      <c r="W39" s="41"/>
      <c r="X39" s="41"/>
      <c r="Y39" s="42"/>
    </row>
    <row r="40" spans="1:25" ht="11.25" customHeight="1">
      <c r="A40" s="32" t="s">
        <v>29</v>
      </c>
      <c r="B40" s="67">
        <v>1200</v>
      </c>
      <c r="C40" s="127">
        <v>997</v>
      </c>
      <c r="D40" s="82">
        <f>C40*100/B40</f>
        <v>83.08333333333333</v>
      </c>
      <c r="E40" s="33">
        <v>1200</v>
      </c>
      <c r="F40" s="50">
        <v>867</v>
      </c>
      <c r="G40" s="82">
        <f>F40*100/E40</f>
        <v>72.25</v>
      </c>
      <c r="H40" s="67">
        <v>0</v>
      </c>
      <c r="I40" s="127">
        <v>0</v>
      </c>
      <c r="J40" s="84" t="s">
        <v>14</v>
      </c>
      <c r="K40" s="33">
        <f>N40+Q40+T40</f>
        <v>0</v>
      </c>
      <c r="L40" s="33">
        <f>O40+R40+U40</f>
        <v>0</v>
      </c>
      <c r="M40" s="84" t="s">
        <v>14</v>
      </c>
      <c r="N40" s="33">
        <v>0</v>
      </c>
      <c r="O40" s="50">
        <v>0</v>
      </c>
      <c r="P40" s="84" t="s">
        <v>14</v>
      </c>
      <c r="Q40" s="33">
        <v>0</v>
      </c>
      <c r="R40" s="50">
        <v>0</v>
      </c>
      <c r="S40" s="84" t="s">
        <v>14</v>
      </c>
      <c r="T40" s="33">
        <v>0</v>
      </c>
      <c r="U40" s="50">
        <v>0</v>
      </c>
      <c r="V40" s="84" t="s">
        <v>14</v>
      </c>
      <c r="W40" s="33">
        <f>E40-K40</f>
        <v>1200</v>
      </c>
      <c r="X40" s="33">
        <f>F40-L40</f>
        <v>867</v>
      </c>
      <c r="Y40" s="87">
        <f>X40*100/W40</f>
        <v>72.25</v>
      </c>
    </row>
    <row r="41" spans="1:25" ht="11.25" customHeight="1">
      <c r="A41" s="14" t="s">
        <v>30</v>
      </c>
      <c r="B41" s="68"/>
      <c r="C41" s="39"/>
      <c r="D41" s="103"/>
      <c r="E41" s="41"/>
      <c r="F41" s="41"/>
      <c r="G41" s="40"/>
      <c r="H41" s="68"/>
      <c r="I41" s="39"/>
      <c r="J41" s="40"/>
      <c r="K41" s="41"/>
      <c r="L41" s="41"/>
      <c r="M41" s="78"/>
      <c r="N41" s="41"/>
      <c r="O41" s="41"/>
      <c r="P41" s="78"/>
      <c r="Q41" s="41"/>
      <c r="R41" s="41"/>
      <c r="S41" s="78"/>
      <c r="T41" s="41"/>
      <c r="U41" s="41"/>
      <c r="V41" s="78"/>
      <c r="W41" s="41"/>
      <c r="X41" s="41"/>
      <c r="Y41" s="42"/>
    </row>
    <row r="42" spans="1:25" ht="11.25" customHeight="1">
      <c r="A42" s="32" t="s">
        <v>31</v>
      </c>
      <c r="B42" s="67">
        <v>0</v>
      </c>
      <c r="C42" s="127">
        <v>0</v>
      </c>
      <c r="D42" s="84" t="s">
        <v>14</v>
      </c>
      <c r="E42" s="33">
        <v>0</v>
      </c>
      <c r="F42" s="50">
        <v>0</v>
      </c>
      <c r="G42" s="84" t="s">
        <v>14</v>
      </c>
      <c r="H42" s="118">
        <v>0</v>
      </c>
      <c r="I42" s="128">
        <v>0</v>
      </c>
      <c r="J42" s="84" t="s">
        <v>14</v>
      </c>
      <c r="K42" s="33">
        <f>N42+Q42+T42</f>
        <v>1620410</v>
      </c>
      <c r="L42" s="33">
        <f>O42+R42+U42</f>
        <v>0</v>
      </c>
      <c r="M42" s="82">
        <f>L42*100/K42</f>
        <v>0</v>
      </c>
      <c r="N42" s="33">
        <v>0</v>
      </c>
      <c r="O42" s="50">
        <v>0</v>
      </c>
      <c r="P42" s="84" t="s">
        <v>14</v>
      </c>
      <c r="Q42" s="33">
        <v>1620410</v>
      </c>
      <c r="R42" s="50">
        <v>0</v>
      </c>
      <c r="S42" s="82">
        <f>R42*100/Q42</f>
        <v>0</v>
      </c>
      <c r="T42" s="33">
        <v>0</v>
      </c>
      <c r="U42" s="50">
        <v>0</v>
      </c>
      <c r="V42" s="84" t="s">
        <v>14</v>
      </c>
      <c r="W42" s="33">
        <f>E42-K42</f>
        <v>-1620410</v>
      </c>
      <c r="X42" s="33">
        <f>F42-L42</f>
        <v>0</v>
      </c>
      <c r="Y42" s="83" t="s">
        <v>14</v>
      </c>
    </row>
    <row r="43" spans="1:25" ht="11.25" customHeight="1">
      <c r="A43" s="14" t="s">
        <v>32</v>
      </c>
      <c r="B43" s="68"/>
      <c r="C43" s="39"/>
      <c r="D43" s="103"/>
      <c r="E43" s="41"/>
      <c r="F43" s="41"/>
      <c r="G43" s="78"/>
      <c r="H43" s="115"/>
      <c r="I43" s="116"/>
      <c r="J43" s="78"/>
      <c r="K43" s="41"/>
      <c r="L43" s="41"/>
      <c r="M43" s="78"/>
      <c r="N43" s="41"/>
      <c r="O43" s="41"/>
      <c r="P43" s="78"/>
      <c r="Q43" s="41"/>
      <c r="R43" s="41"/>
      <c r="S43" s="78"/>
      <c r="T43" s="41"/>
      <c r="U43" s="41"/>
      <c r="V43" s="78"/>
      <c r="W43" s="41"/>
      <c r="X43" s="41"/>
      <c r="Y43" s="109"/>
    </row>
    <row r="44" spans="1:25" ht="11.25" customHeight="1">
      <c r="A44" s="32" t="s">
        <v>33</v>
      </c>
      <c r="B44" s="67">
        <v>0</v>
      </c>
      <c r="C44" s="127">
        <v>0</v>
      </c>
      <c r="D44" s="84" t="s">
        <v>14</v>
      </c>
      <c r="E44" s="33">
        <v>0</v>
      </c>
      <c r="F44" s="50">
        <v>0</v>
      </c>
      <c r="G44" s="84" t="s">
        <v>14</v>
      </c>
      <c r="H44" s="118">
        <v>0</v>
      </c>
      <c r="I44" s="128">
        <v>0</v>
      </c>
      <c r="J44" s="84" t="s">
        <v>14</v>
      </c>
      <c r="K44" s="33">
        <f>N44+Q44+T44</f>
        <v>30300</v>
      </c>
      <c r="L44" s="33">
        <f>O44+R44+U44</f>
        <v>1675</v>
      </c>
      <c r="M44" s="82">
        <f>L44*100/K44</f>
        <v>5.528052805280528</v>
      </c>
      <c r="N44" s="33">
        <v>0</v>
      </c>
      <c r="O44" s="50">
        <v>0</v>
      </c>
      <c r="P44" s="84" t="s">
        <v>14</v>
      </c>
      <c r="Q44" s="33">
        <v>30300</v>
      </c>
      <c r="R44" s="50">
        <v>1675</v>
      </c>
      <c r="S44" s="82">
        <f>R44*100/Q44</f>
        <v>5.528052805280528</v>
      </c>
      <c r="T44" s="33">
        <v>0</v>
      </c>
      <c r="U44" s="50">
        <v>0</v>
      </c>
      <c r="V44" s="84" t="s">
        <v>14</v>
      </c>
      <c r="W44" s="33">
        <f>E44-K44</f>
        <v>-30300</v>
      </c>
      <c r="X44" s="33">
        <f>F44-L44</f>
        <v>-1675</v>
      </c>
      <c r="Y44" s="83" t="s">
        <v>14</v>
      </c>
    </row>
    <row r="45" spans="1:25" ht="11.25" customHeight="1">
      <c r="A45" s="14" t="s">
        <v>34</v>
      </c>
      <c r="B45" s="68"/>
      <c r="C45" s="39"/>
      <c r="D45" s="103"/>
      <c r="E45" s="41"/>
      <c r="F45" s="41"/>
      <c r="G45" s="78"/>
      <c r="H45" s="115"/>
      <c r="I45" s="116"/>
      <c r="J45" s="78"/>
      <c r="K45" s="41"/>
      <c r="L45" s="41"/>
      <c r="M45" s="78"/>
      <c r="N45" s="41"/>
      <c r="O45" s="41"/>
      <c r="P45" s="78"/>
      <c r="Q45" s="41"/>
      <c r="R45" s="41"/>
      <c r="S45" s="78"/>
      <c r="T45" s="41"/>
      <c r="U45" s="41"/>
      <c r="V45" s="78"/>
      <c r="W45" s="41"/>
      <c r="X45" s="41"/>
      <c r="Y45" s="109"/>
    </row>
    <row r="46" spans="1:25" ht="11.25" customHeight="1">
      <c r="A46" s="32" t="s">
        <v>35</v>
      </c>
      <c r="B46" s="67">
        <v>0</v>
      </c>
      <c r="C46" s="127">
        <v>0</v>
      </c>
      <c r="D46" s="84" t="s">
        <v>14</v>
      </c>
      <c r="E46" s="33">
        <v>0</v>
      </c>
      <c r="F46" s="50">
        <v>0</v>
      </c>
      <c r="G46" s="84" t="s">
        <v>14</v>
      </c>
      <c r="H46" s="118">
        <v>0</v>
      </c>
      <c r="I46" s="128">
        <v>0</v>
      </c>
      <c r="J46" s="84" t="s">
        <v>14</v>
      </c>
      <c r="K46" s="33">
        <f aca="true" t="shared" si="3" ref="K46:L48">N46+Q46+T46</f>
        <v>100000</v>
      </c>
      <c r="L46" s="33">
        <f t="shared" si="3"/>
        <v>269741</v>
      </c>
      <c r="M46" s="82">
        <f>L46*100/K46</f>
        <v>269.741</v>
      </c>
      <c r="N46" s="33">
        <v>0</v>
      </c>
      <c r="O46" s="50">
        <v>0</v>
      </c>
      <c r="P46" s="84" t="s">
        <v>14</v>
      </c>
      <c r="Q46" s="33">
        <v>100000</v>
      </c>
      <c r="R46" s="50">
        <v>269741</v>
      </c>
      <c r="S46" s="82">
        <f>R46*100/Q46</f>
        <v>269.741</v>
      </c>
      <c r="T46" s="33">
        <v>0</v>
      </c>
      <c r="U46" s="50">
        <v>0</v>
      </c>
      <c r="V46" s="84" t="s">
        <v>14</v>
      </c>
      <c r="W46" s="33">
        <f aca="true" t="shared" si="4" ref="W46:X48">E46-K46</f>
        <v>-100000</v>
      </c>
      <c r="X46" s="33">
        <f t="shared" si="4"/>
        <v>-269741</v>
      </c>
      <c r="Y46" s="83" t="s">
        <v>14</v>
      </c>
    </row>
    <row r="47" spans="1:25" ht="11.25" customHeight="1">
      <c r="A47" s="14" t="s">
        <v>59</v>
      </c>
      <c r="B47" s="68">
        <v>0</v>
      </c>
      <c r="C47" s="39">
        <v>0</v>
      </c>
      <c r="D47" s="78" t="s">
        <v>14</v>
      </c>
      <c r="E47" s="41">
        <v>0</v>
      </c>
      <c r="F47" s="99">
        <v>0</v>
      </c>
      <c r="G47" s="78" t="s">
        <v>14</v>
      </c>
      <c r="H47" s="115">
        <v>0</v>
      </c>
      <c r="I47" s="116">
        <v>0</v>
      </c>
      <c r="J47" s="78" t="s">
        <v>14</v>
      </c>
      <c r="K47" s="41">
        <f t="shared" si="3"/>
        <v>0</v>
      </c>
      <c r="L47" s="41">
        <f t="shared" si="3"/>
        <v>142859</v>
      </c>
      <c r="M47" s="78" t="s">
        <v>14</v>
      </c>
      <c r="N47" s="41">
        <v>0</v>
      </c>
      <c r="O47" s="99">
        <v>0</v>
      </c>
      <c r="P47" s="78" t="s">
        <v>14</v>
      </c>
      <c r="Q47" s="41">
        <v>0</v>
      </c>
      <c r="R47" s="99">
        <v>142859</v>
      </c>
      <c r="S47" s="78" t="s">
        <v>14</v>
      </c>
      <c r="T47" s="41">
        <v>0</v>
      </c>
      <c r="U47" s="99">
        <v>0</v>
      </c>
      <c r="V47" s="78" t="s">
        <v>14</v>
      </c>
      <c r="W47" s="41">
        <f t="shared" si="4"/>
        <v>0</v>
      </c>
      <c r="X47" s="41">
        <f t="shared" si="4"/>
        <v>-142859</v>
      </c>
      <c r="Y47" s="109" t="s">
        <v>14</v>
      </c>
    </row>
    <row r="48" spans="1:25" ht="11.25" customHeight="1" thickBot="1">
      <c r="A48" s="59" t="s">
        <v>36</v>
      </c>
      <c r="B48" s="126">
        <v>0</v>
      </c>
      <c r="C48" s="132">
        <v>0</v>
      </c>
      <c r="D48" s="100" t="s">
        <v>14</v>
      </c>
      <c r="E48" s="110">
        <v>0</v>
      </c>
      <c r="F48" s="114">
        <v>0</v>
      </c>
      <c r="G48" s="100" t="s">
        <v>14</v>
      </c>
      <c r="H48" s="125">
        <f>K48</f>
        <v>80736</v>
      </c>
      <c r="I48" s="131">
        <v>71859</v>
      </c>
      <c r="J48" s="102">
        <f>I48*100/H48</f>
        <v>89.00490487514864</v>
      </c>
      <c r="K48" s="110">
        <f t="shared" si="3"/>
        <v>80736</v>
      </c>
      <c r="L48" s="110">
        <f t="shared" si="3"/>
        <v>71859</v>
      </c>
      <c r="M48" s="102">
        <f>L48*100/K48</f>
        <v>89.00490487514864</v>
      </c>
      <c r="N48" s="110">
        <v>0</v>
      </c>
      <c r="O48" s="114">
        <v>0</v>
      </c>
      <c r="P48" s="100" t="s">
        <v>14</v>
      </c>
      <c r="Q48" s="110">
        <v>47258</v>
      </c>
      <c r="R48" s="114">
        <v>42156</v>
      </c>
      <c r="S48" s="102">
        <f>R48*100/Q48</f>
        <v>89.20394430572601</v>
      </c>
      <c r="T48" s="110">
        <v>33478</v>
      </c>
      <c r="U48" s="114">
        <v>29703</v>
      </c>
      <c r="V48" s="102">
        <f>U48*100/T48</f>
        <v>88.72393810860864</v>
      </c>
      <c r="W48" s="110">
        <f t="shared" si="4"/>
        <v>-80736</v>
      </c>
      <c r="X48" s="110">
        <f t="shared" si="4"/>
        <v>-71859</v>
      </c>
      <c r="Y48" s="111" t="s">
        <v>14</v>
      </c>
    </row>
    <row r="49" spans="1:25" ht="11.25" customHeight="1">
      <c r="A49" s="36" t="s">
        <v>39</v>
      </c>
      <c r="B49" s="70"/>
      <c r="C49" s="71"/>
      <c r="D49" s="37"/>
      <c r="E49" s="41"/>
      <c r="F49" s="41"/>
      <c r="G49" s="40"/>
      <c r="H49" s="68"/>
      <c r="I49" s="39"/>
      <c r="J49" s="40"/>
      <c r="K49" s="41"/>
      <c r="L49" s="41"/>
      <c r="M49" s="40"/>
      <c r="N49" s="41"/>
      <c r="O49" s="41"/>
      <c r="P49" s="40"/>
      <c r="Q49" s="41"/>
      <c r="R49" s="41"/>
      <c r="S49" s="40"/>
      <c r="T49" s="41"/>
      <c r="U49" s="41"/>
      <c r="V49" s="40"/>
      <c r="W49" s="41"/>
      <c r="X49" s="41"/>
      <c r="Y49" s="42"/>
    </row>
    <row r="50" spans="1:25" ht="11.25" customHeight="1" thickBot="1">
      <c r="A50" s="43" t="s">
        <v>51</v>
      </c>
      <c r="B50" s="63">
        <f>B12+B14+B15+B16+B17+B18+B20+B21+B23+B31+B32+B34+B35+B36+B37+B38+B40+B42+B44+B46+B47+B48</f>
        <v>2746963</v>
      </c>
      <c r="C50" s="52">
        <f>C12+C14+C15+C16+C17+C18+C20+C21+C23+C31+C32+C34+C35+C36+C37+C38+C40+C42+C44+C46+C47+C48</f>
        <v>3066609</v>
      </c>
      <c r="D50" s="47">
        <f>C50*100/B50</f>
        <v>111.63634166168238</v>
      </c>
      <c r="E50" s="48">
        <f>E12+E14+E15+E16+E17+E18+E20+E21+E23+E31+E32+E34+E35+E36+E37+E38+E40+E42+E44+E46+E47+E48</f>
        <v>4185979</v>
      </c>
      <c r="F50" s="48">
        <f>F12+F14+F15+F16+F17+F18+F20+F21+F23+F31+F32+F34+F35+F36+F37+F38+F40+F42+F44+F46+F47+F48</f>
        <v>4645509</v>
      </c>
      <c r="G50" s="47">
        <f>F50*100/E50</f>
        <v>110.97783815924542</v>
      </c>
      <c r="H50" s="63">
        <f>H12+H14+H15+H16+H17+H18+H20+H21+H23+H31+H32+H34+H35+H36+H37+H38+H40+H42+H44+H46+H47+H48</f>
        <v>1796086</v>
      </c>
      <c r="I50" s="52">
        <f>I12+I14+I15+I16+I17+I18+I20+I21+I23+I31+I32+I34+I35+I36+I37+I38+I40+I42+I44+I46+I47+I48</f>
        <v>1657579</v>
      </c>
      <c r="J50" s="47">
        <f>I50*100/H50</f>
        <v>92.28839821701187</v>
      </c>
      <c r="K50" s="48">
        <f>K12+K14+K15+K16+K17+K18+K20+K21+K23+K31+K32+K34+K35+K36+K37+K38+K40+K42+K44+K46+K47+K48</f>
        <v>3715355</v>
      </c>
      <c r="L50" s="48">
        <f>L12+L14+L15+L16+L17+L18+L20+L21+L23+L31+L32+L34+L35+L36+L37+L38+L40+L42+L44+L46+L47+L48</f>
        <v>2229524</v>
      </c>
      <c r="M50" s="47">
        <f>L50*100/K50</f>
        <v>60.00837066713679</v>
      </c>
      <c r="N50" s="48">
        <f>N12+N14+N15+N16+N17+N18+N20+N21+N23+N31+N32+N34+N35+N36+N37+N38+N40+N42+N44+N46+N47+N48</f>
        <v>204885</v>
      </c>
      <c r="O50" s="48">
        <f>O12+O14+O15+O16+O17+O18+O20+O21+O23+O31+O32+O34+O35+O36+O37+O38+O40+O42+O44+O46+O47+O48</f>
        <v>214126</v>
      </c>
      <c r="P50" s="47">
        <f>O50*100/N50</f>
        <v>104.51033506601264</v>
      </c>
      <c r="Q50" s="48">
        <f>Q12+Q14+Q15+Q16+Q17+Q18+Q20+Q21+Q23+Q31+Q32+Q34+Q35+Q36+Q37+Q38+Q40+Q42+Q44+Q46+Q47+Q48</f>
        <v>2303217</v>
      </c>
      <c r="R50" s="48">
        <f>R12+R14+R15+R16+R17+R18+R20+R21+R23+R31+R32+R34+R35+R36+R37+R38+R40+R42+R44+R46+R47+R48</f>
        <v>964627</v>
      </c>
      <c r="S50" s="47">
        <f>R50*100/Q50</f>
        <v>41.88172456177598</v>
      </c>
      <c r="T50" s="48">
        <f>T12+T14+T15+T16+T17+T18+T20+T21+T23+T31+T32+T34+T35+T36+T37+T38+T40+T42+T44+T46+T47+T48</f>
        <v>1207253</v>
      </c>
      <c r="U50" s="48">
        <f>U12+U14+U15+U16+U17+U18+U20+U21+U23+U31+U32+U34+U35+U36+U37+U38+U40+U42+U44+U46+U47+U48</f>
        <v>1050771</v>
      </c>
      <c r="V50" s="47">
        <f>U50*100/T50</f>
        <v>87.03817675334003</v>
      </c>
      <c r="W50" s="48">
        <f>W12+W14+W15+W16+W17+W18+W20+W21+W23+W31+W32+W34+W35+W36+W37+W38+W40+W42+W44+W46+W47+W48</f>
        <v>470624</v>
      </c>
      <c r="X50" s="48">
        <f>X12+X14+X15+X16+X17+X18+X20+X21+X23+X31+X32+X34+X35+X36+X37+X38+X40+X42+X44+X46+X47+X48</f>
        <v>2415985</v>
      </c>
      <c r="Y50" s="49">
        <f>X50*100/W50</f>
        <v>513.3577973074047</v>
      </c>
    </row>
    <row r="51" spans="1:25" ht="11.25" customHeight="1">
      <c r="A51" s="75" t="s">
        <v>46</v>
      </c>
      <c r="B51" s="135">
        <v>850000</v>
      </c>
      <c r="C51" s="134">
        <v>745078</v>
      </c>
      <c r="D51" s="101">
        <f>C51*100/B51</f>
        <v>87.65623529411765</v>
      </c>
      <c r="E51" s="137">
        <v>850000</v>
      </c>
      <c r="F51" s="136">
        <v>745078</v>
      </c>
      <c r="G51" s="101">
        <f>F51*100/E51</f>
        <v>87.65623529411765</v>
      </c>
      <c r="H51" s="135">
        <v>850000</v>
      </c>
      <c r="I51" s="134">
        <v>1072774</v>
      </c>
      <c r="J51" s="101">
        <f>I51*100/H51</f>
        <v>126.20870588235294</v>
      </c>
      <c r="K51" s="112">
        <f>N51+Q51+T51</f>
        <v>850000</v>
      </c>
      <c r="L51" s="112">
        <f>O51+R51+U51</f>
        <v>1072774</v>
      </c>
      <c r="M51" s="101">
        <f>L51*100/K51</f>
        <v>126.20870588235294</v>
      </c>
      <c r="N51" s="133">
        <v>0</v>
      </c>
      <c r="O51" s="133">
        <v>0</v>
      </c>
      <c r="P51" s="106" t="s">
        <v>14</v>
      </c>
      <c r="Q51" s="133">
        <v>850000</v>
      </c>
      <c r="R51" s="133">
        <v>1072774</v>
      </c>
      <c r="S51" s="101">
        <f>R51*100/Q51</f>
        <v>126.20870588235294</v>
      </c>
      <c r="T51" s="133">
        <v>0</v>
      </c>
      <c r="U51" s="133">
        <v>0</v>
      </c>
      <c r="V51" s="106" t="s">
        <v>14</v>
      </c>
      <c r="W51" s="112">
        <f>E51-K51</f>
        <v>0</v>
      </c>
      <c r="X51" s="112">
        <f>F51-L51</f>
        <v>-327696</v>
      </c>
      <c r="Y51" s="113" t="s">
        <v>14</v>
      </c>
    </row>
    <row r="52" spans="1:25" ht="12" customHeight="1" thickBot="1">
      <c r="A52" s="59" t="s">
        <v>47</v>
      </c>
      <c r="B52" s="126">
        <v>0</v>
      </c>
      <c r="C52" s="132">
        <v>0</v>
      </c>
      <c r="D52" s="100" t="s">
        <v>14</v>
      </c>
      <c r="E52" s="138">
        <v>0</v>
      </c>
      <c r="F52" s="131">
        <v>0</v>
      </c>
      <c r="G52" s="100" t="s">
        <v>14</v>
      </c>
      <c r="H52" s="126">
        <v>31735</v>
      </c>
      <c r="I52" s="132">
        <v>36589</v>
      </c>
      <c r="J52" s="102">
        <f>I52*100/H52</f>
        <v>115.29541515676698</v>
      </c>
      <c r="K52" s="110">
        <f>N52+Q52+T52</f>
        <v>31735</v>
      </c>
      <c r="L52" s="110">
        <f>O52+R52+U52</f>
        <v>36589</v>
      </c>
      <c r="M52" s="102">
        <f>L52*100/K52</f>
        <v>115.29541515676698</v>
      </c>
      <c r="N52" s="114">
        <v>0</v>
      </c>
      <c r="O52" s="114">
        <v>0</v>
      </c>
      <c r="P52" s="100" t="s">
        <v>14</v>
      </c>
      <c r="Q52" s="114">
        <v>31735</v>
      </c>
      <c r="R52" s="114">
        <v>36589</v>
      </c>
      <c r="S52" s="102">
        <f>R52*100/Q52</f>
        <v>115.29541515676698</v>
      </c>
      <c r="T52" s="114">
        <v>0</v>
      </c>
      <c r="U52" s="114">
        <v>0</v>
      </c>
      <c r="V52" s="100" t="s">
        <v>14</v>
      </c>
      <c r="W52" s="114">
        <f>E52-K52</f>
        <v>-31735</v>
      </c>
      <c r="X52" s="110">
        <f>F52-L52</f>
        <v>-36589</v>
      </c>
      <c r="Y52" s="111" t="s">
        <v>14</v>
      </c>
    </row>
    <row r="53" spans="1:25" ht="13.5" thickBot="1">
      <c r="A53" s="43" t="s">
        <v>48</v>
      </c>
      <c r="B53" s="76">
        <f>B50+B51+B52</f>
        <v>3596963</v>
      </c>
      <c r="C53" s="77">
        <f>C50+C51+C52</f>
        <v>3811687</v>
      </c>
      <c r="D53" s="47">
        <f>C53*100/B53</f>
        <v>105.96959156933224</v>
      </c>
      <c r="E53" s="76">
        <f>E50+E51+E52</f>
        <v>5035979</v>
      </c>
      <c r="F53" s="77">
        <f>F50+F51+F52</f>
        <v>5390587</v>
      </c>
      <c r="G53" s="47">
        <f>F53*100/E53</f>
        <v>107.041490840212</v>
      </c>
      <c r="H53" s="76">
        <f>H50+H51+H52</f>
        <v>2677821</v>
      </c>
      <c r="I53" s="77">
        <f>I50+I51+I52</f>
        <v>2766942</v>
      </c>
      <c r="J53" s="47">
        <f>I53*100/H53</f>
        <v>103.32811640509205</v>
      </c>
      <c r="K53" s="76">
        <f>K50+K51+K52</f>
        <v>4597090</v>
      </c>
      <c r="L53" s="77">
        <f>L50+L51+L52</f>
        <v>3338887</v>
      </c>
      <c r="M53" s="47">
        <f>L53*100/K53</f>
        <v>72.63044665212124</v>
      </c>
      <c r="N53" s="76">
        <f>N50+N51+N52</f>
        <v>204885</v>
      </c>
      <c r="O53" s="77">
        <f>O50+O51+O52</f>
        <v>214126</v>
      </c>
      <c r="P53" s="47">
        <f>O53*100/N53</f>
        <v>104.51033506601264</v>
      </c>
      <c r="Q53" s="76">
        <f>Q50+Q51+Q52</f>
        <v>3184952</v>
      </c>
      <c r="R53" s="77">
        <f>R50+R51+R52</f>
        <v>2073990</v>
      </c>
      <c r="S53" s="47">
        <f>R53*100/Q53</f>
        <v>65.11840680801468</v>
      </c>
      <c r="T53" s="76">
        <f>T50+T51+T52</f>
        <v>1207253</v>
      </c>
      <c r="U53" s="77">
        <f>U50+U51+U52</f>
        <v>1050771</v>
      </c>
      <c r="V53" s="47">
        <f>U53*100/T53</f>
        <v>87.03817675334003</v>
      </c>
      <c r="W53" s="76">
        <f>W50+W51+W52</f>
        <v>438889</v>
      </c>
      <c r="X53" s="77">
        <f>X50+X51+X52</f>
        <v>2051700</v>
      </c>
      <c r="Y53" s="49">
        <f>X53*100/W53</f>
        <v>467.47583101877694</v>
      </c>
    </row>
    <row r="54" spans="1:4" ht="6" customHeight="1">
      <c r="A54" s="1"/>
      <c r="B54" s="1"/>
      <c r="C54" s="1"/>
      <c r="D54" s="1"/>
    </row>
    <row r="55" spans="1:2" ht="12.75">
      <c r="A55" s="1" t="s">
        <v>49</v>
      </c>
      <c r="B55" s="1" t="s">
        <v>52</v>
      </c>
    </row>
    <row r="56" ht="12.75">
      <c r="B56" s="1"/>
    </row>
    <row r="58" ht="12.75">
      <c r="A58" s="3"/>
    </row>
    <row r="59" ht="12.75">
      <c r="A59" s="3"/>
    </row>
    <row r="60" ht="12.75">
      <c r="A60" s="3"/>
    </row>
  </sheetData>
  <mergeCells count="3">
    <mergeCell ref="E7:G7"/>
    <mergeCell ref="B7:D7"/>
    <mergeCell ref="A1:G1"/>
  </mergeCells>
  <printOptions/>
  <pageMargins left="0.7874015748031497" right="0.5905511811023623" top="0.5905511811023623" bottom="0.5905511811023623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2011-03-24T14:34:03Z</cp:lastPrinted>
  <dcterms:created xsi:type="dcterms:W3CDTF">1997-01-24T11:07:25Z</dcterms:created>
  <dcterms:modified xsi:type="dcterms:W3CDTF">2011-05-16T09:28:03Z</dcterms:modified>
  <cp:category/>
  <cp:version/>
  <cp:contentType/>
  <cp:contentStatus/>
</cp:coreProperties>
</file>