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SR 2009 - pavouk" sheetId="1" r:id="rId1"/>
    <sheet name="Kap. 06 - neinvestiční výdaje" sheetId="2" r:id="rId2"/>
    <sheet name="SR - kapitálové výdaje kap. 06" sheetId="3" r:id="rId3"/>
  </sheets>
  <definedNames/>
  <calcPr fullCalcOnLoad="1"/>
</workbook>
</file>

<file path=xl/sharedStrings.xml><?xml version="1.0" encoding="utf-8"?>
<sst xmlns="http://schemas.openxmlformats.org/spreadsheetml/2006/main" count="371" uniqueCount="134">
  <si>
    <t>v tis.Kč</t>
  </si>
  <si>
    <t>KAPITOLA 06</t>
  </si>
  <si>
    <t>BĚŽNÉ VÝDAJE</t>
  </si>
  <si>
    <t>KAPITÁLOVÉ VÝDAJE</t>
  </si>
  <si>
    <t>PAM.PÉČE</t>
  </si>
  <si>
    <t>TĚLOVÝCHOVA</t>
  </si>
  <si>
    <t>OKP-KUL</t>
  </si>
  <si>
    <t>CÍRKEV</t>
  </si>
  <si>
    <t>OKP</t>
  </si>
  <si>
    <t>OMI-Slov.epopej</t>
  </si>
  <si>
    <t>Tělovýchova</t>
  </si>
  <si>
    <t>Organizace PO</t>
  </si>
  <si>
    <t>Rezerva</t>
  </si>
  <si>
    <t>Karlův most</t>
  </si>
  <si>
    <t>památková péče</t>
  </si>
  <si>
    <t>Rozvoj odvětví</t>
  </si>
  <si>
    <t xml:space="preserve">kultura </t>
  </si>
  <si>
    <t>REZERVA</t>
  </si>
  <si>
    <t>Církev v maj.církví</t>
  </si>
  <si>
    <t>Církev v maj.města</t>
  </si>
  <si>
    <t>(OMI)</t>
  </si>
  <si>
    <t>rez.+knih.+plastiky MČ</t>
  </si>
  <si>
    <t>sekret.radní</t>
  </si>
  <si>
    <t>OSM</t>
  </si>
  <si>
    <t>pam.péče - granty</t>
  </si>
  <si>
    <t>pam.péče služby</t>
  </si>
  <si>
    <t>přísp.organizace</t>
  </si>
  <si>
    <t>služby KUL</t>
  </si>
  <si>
    <t>granty KUL</t>
  </si>
  <si>
    <t>partnerství</t>
  </si>
  <si>
    <t>cestovní ruch</t>
  </si>
  <si>
    <t>cena primátora</t>
  </si>
  <si>
    <t>transform.org.</t>
  </si>
  <si>
    <t>1 leté</t>
  </si>
  <si>
    <t>Muzeum Karlova mostu</t>
  </si>
  <si>
    <t>a víceleté granty</t>
  </si>
  <si>
    <t xml:space="preserve"> OKP</t>
  </si>
  <si>
    <t>Vypracovala : Kocourová</t>
  </si>
  <si>
    <t>Dne :  8.12.2008</t>
  </si>
  <si>
    <t xml:space="preserve">NÁVRH ROZPOČTU PŘÍJMŮ, VÝDAJŮ a FINANCOVÁNÍ </t>
  </si>
  <si>
    <t>PODLE ROZPOČTOVÝCH KAPITOL A SPRÁVCŮ dle UZ (v tis. Kč)</t>
  </si>
  <si>
    <t>za VLASTNÍ HLAVNÍ MĚSTO PRAHU</t>
  </si>
  <si>
    <t/>
  </si>
  <si>
    <t>06 - Kultura, sport a cestovní ruch</t>
  </si>
  <si>
    <t>ČÁST I. - ROZPOČTOVÉ PŘÍJMY</t>
  </si>
  <si>
    <t>Název organizace</t>
  </si>
  <si>
    <t>Položka</t>
  </si>
  <si>
    <t>Text</t>
  </si>
  <si>
    <t>Rozpočet schválený na r.2008</t>
  </si>
  <si>
    <t>Návrh rozpočtu na rok 2009</t>
  </si>
  <si>
    <t>Rozdíl 2009-2008</t>
  </si>
  <si>
    <t>Index 2009/2008</t>
  </si>
  <si>
    <t>UZ</t>
  </si>
  <si>
    <t xml:space="preserve">PŘÍJMY CELKEM </t>
  </si>
  <si>
    <t>ČÁST II. - BĚŽNÉ VÝDAJE</t>
  </si>
  <si>
    <t>ODPA</t>
  </si>
  <si>
    <t>Správce: 0001 - MUDr. Pavel Bém</t>
  </si>
  <si>
    <t>MHMP - SMT</t>
  </si>
  <si>
    <t>3419</t>
  </si>
  <si>
    <t>Ostatní tělovýchovná činnost</t>
  </si>
  <si>
    <t>00000000 - Zdroje HMP</t>
  </si>
  <si>
    <t>Celkem správce: 0001 - MUDr. Pavel Bém</t>
  </si>
  <si>
    <t>Správce: 0007 - Ing. Milan Richter</t>
  </si>
  <si>
    <t>DIVADLO MINOR</t>
  </si>
  <si>
    <t>3311</t>
  </si>
  <si>
    <t>Divadelní činnost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</si>
  <si>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</si>
  <si>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</si>
  <si>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</si>
  <si>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</si>
  <si>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</si>
  <si>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</si>
  <si>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</si>
  <si>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</si>
  <si>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HUD.DIVADLO V KARLÍNĚ</t>
  </si>
  <si>
    <t>HVĚZDÁRNA A PLANETÁRIUM</t>
  </si>
  <si>
    <t>3319</t>
  </si>
  <si>
    <t>Ostatní záležitosti kultury</t>
  </si>
  <si>
    <t>MHMP - OMI</t>
  </si>
  <si>
    <t>3322</t>
  </si>
  <si>
    <t>Zachování a obnova kulturních památek</t>
  </si>
  <si>
    <t>MUZEUM HMP</t>
  </si>
  <si>
    <t>MĚSTSKÁ DIVADLA PRAŽSKÁ</t>
  </si>
  <si>
    <t>MĚSTSKÁ KNIHOVNA PRAHA</t>
  </si>
  <si>
    <t>3314</t>
  </si>
  <si>
    <t>Činnosti knihovnické</t>
  </si>
  <si>
    <t>NKP VYŠEHRAD</t>
  </si>
  <si>
    <t>Odbor kultury, památkové péče a cest.ruchu</t>
  </si>
  <si>
    <t>2143</t>
  </si>
  <si>
    <t>Cestovní ruch</t>
  </si>
  <si>
    <t>3392</t>
  </si>
  <si>
    <t>Zájmová činnost v kultuře</t>
  </si>
  <si>
    <t>3399</t>
  </si>
  <si>
    <t>Ostatní záležitosti kultury,církví a sděl.prostř.</t>
  </si>
  <si>
    <t>Odbor správy majetku</t>
  </si>
  <si>
    <t>PRAŽ.INFORMAČNÍ SLUŽBA</t>
  </si>
  <si>
    <t>STUDIO YPSILON</t>
  </si>
  <si>
    <t>SYMFONICKÝ ORCHESTR FOK</t>
  </si>
  <si>
    <t>3312</t>
  </si>
  <si>
    <t>Hudební činnost</t>
  </si>
  <si>
    <t>Sek.radního pro oblast kultury,pam.péče a vol.času</t>
  </si>
  <si>
    <t>ŠVANDOVO DIVADLO</t>
  </si>
  <si>
    <t>Celkem správce: 0007 - Ing. Milan Richter</t>
  </si>
  <si>
    <t xml:space="preserve">BĚŽNÉ VÝDAJE CELKEM </t>
  </si>
  <si>
    <t>N</t>
  </si>
  <si>
    <t>ČÁST III. - KAPITÁLOVÉ VÝDAJE</t>
  </si>
  <si>
    <t>Číslo stavby</t>
  </si>
  <si>
    <t>0008239</t>
  </si>
  <si>
    <t>TV-investiční výstavba a modernizace sportovišť a dětských hřišť</t>
  </si>
  <si>
    <t>00000094 - Inv. dotace z rozpočtu HMP</t>
  </si>
  <si>
    <t>0004604</t>
  </si>
  <si>
    <t>Rek.střechy</t>
  </si>
  <si>
    <t>0000000</t>
  </si>
  <si>
    <t>Poříz.klimatizace-dům U Kamen.zvonu</t>
  </si>
  <si>
    <t>0004611</t>
  </si>
  <si>
    <t>Rek.Bílkovy vily</t>
  </si>
  <si>
    <t>0040047</t>
  </si>
  <si>
    <t>Rek. Rothmayerovy vily</t>
  </si>
  <si>
    <t>0040048</t>
  </si>
  <si>
    <t>Revitalizace Clam-Gallasova paláce</t>
  </si>
  <si>
    <t>Zříz.celoobloh.videoprojekčního systému-PL</t>
  </si>
  <si>
    <t>0006122</t>
  </si>
  <si>
    <t>Slovanská epopej</t>
  </si>
  <si>
    <t>0004740</t>
  </si>
  <si>
    <t>Dostavba budov v areálu Vojtěchov</t>
  </si>
  <si>
    <t>0007777</t>
  </si>
  <si>
    <t>Výstavba depozitáře "E" Stodůlky</t>
  </si>
  <si>
    <t>0007778</t>
  </si>
  <si>
    <t>Rekonstr.a přest. hl.budovy p.o.Muzeum hl.m.Prahy</t>
  </si>
  <si>
    <t>Rek.divadla Rokoko</t>
  </si>
  <si>
    <t>0008757</t>
  </si>
  <si>
    <t>Rek.a modern.knih.Ruská</t>
  </si>
  <si>
    <t>Rezerva kapitoly 0619</t>
  </si>
  <si>
    <t xml:space="preserve">KAPITÁLOVÉ VÝDAJE CELKEM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</si>
</sst>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0"/>
  </numFmts>
  <fonts count="30">
    <font>
      <sz val="10"/>
      <name val="Arial CE"/>
      <family val="0"/>
    </font>
    <font>
      <sz val="10"/>
      <name val="Arial Narrow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2"/>
      <name val="Arial Narrow"/>
      <family val="2"/>
    </font>
    <font>
      <b/>
      <sz val="16"/>
      <color indexed="6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Fill="1" applyAlignment="1">
      <alignment/>
    </xf>
    <xf numFmtId="164" fontId="4" fillId="0" borderId="0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4" borderId="7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2" fillId="5" borderId="7" xfId="0" applyNumberFormat="1" applyFont="1" applyFill="1" applyBorder="1" applyAlignment="1">
      <alignment horizontal="center"/>
    </xf>
    <xf numFmtId="3" fontId="12" fillId="6" borderId="7" xfId="0" applyNumberFormat="1" applyFont="1" applyFill="1" applyBorder="1" applyAlignment="1">
      <alignment horizontal="center"/>
    </xf>
    <xf numFmtId="4" fontId="15" fillId="0" borderId="0" xfId="0" applyNumberFormat="1" applyFont="1" applyBorder="1" applyAlignment="1">
      <alignment/>
    </xf>
    <xf numFmtId="4" fontId="15" fillId="2" borderId="8" xfId="0" applyNumberFormat="1" applyFont="1" applyFill="1" applyBorder="1" applyAlignment="1">
      <alignment horizontal="center"/>
    </xf>
    <xf numFmtId="4" fontId="15" fillId="3" borderId="8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3" fontId="16" fillId="4" borderId="8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3" fontId="12" fillId="5" borderId="8" xfId="0" applyNumberFormat="1" applyFont="1" applyFill="1" applyBorder="1" applyAlignment="1">
      <alignment horizontal="center"/>
    </xf>
    <xf numFmtId="3" fontId="12" fillId="6" borderId="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Alignment="1">
      <alignment/>
    </xf>
    <xf numFmtId="164" fontId="1" fillId="2" borderId="9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/>
    </xf>
    <xf numFmtId="164" fontId="1" fillId="3" borderId="9" xfId="0" applyNumberFormat="1" applyFont="1" applyFill="1" applyBorder="1" applyAlignment="1">
      <alignment horizontal="center"/>
    </xf>
    <xf numFmtId="4" fontId="16" fillId="0" borderId="0" xfId="0" applyNumberFormat="1" applyFont="1" applyFill="1" applyAlignment="1">
      <alignment/>
    </xf>
    <xf numFmtId="164" fontId="17" fillId="2" borderId="9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4" borderId="9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4" fillId="2" borderId="9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3" fontId="17" fillId="5" borderId="9" xfId="0" applyNumberFormat="1" applyFont="1" applyFill="1" applyBorder="1" applyAlignment="1">
      <alignment horizontal="center"/>
    </xf>
    <xf numFmtId="3" fontId="17" fillId="6" borderId="9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21" fillId="2" borderId="7" xfId="0" applyNumberFormat="1" applyFont="1" applyFill="1" applyBorder="1" applyAlignment="1">
      <alignment horizontal="center"/>
    </xf>
    <xf numFmtId="3" fontId="21" fillId="2" borderId="8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4" fontId="21" fillId="2" borderId="8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/>
    </xf>
    <xf numFmtId="164" fontId="21" fillId="2" borderId="7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4" fillId="7" borderId="7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3" fontId="14" fillId="8" borderId="7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center"/>
    </xf>
    <xf numFmtId="4" fontId="17" fillId="2" borderId="8" xfId="0" applyNumberFormat="1" applyFont="1" applyFill="1" applyBorder="1" applyAlignment="1">
      <alignment horizontal="center"/>
    </xf>
    <xf numFmtId="3" fontId="17" fillId="2" borderId="8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49" fontId="16" fillId="2" borderId="8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" fontId="17" fillId="7" borderId="8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17" fillId="7" borderId="8" xfId="0" applyNumberFormat="1" applyFont="1" applyFill="1" applyBorder="1" applyAlignment="1">
      <alignment horizontal="center"/>
    </xf>
    <xf numFmtId="3" fontId="14" fillId="8" borderId="8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3" fontId="17" fillId="2" borderId="9" xfId="0" applyNumberFormat="1" applyFont="1" applyFill="1" applyBorder="1" applyAlignment="1">
      <alignment horizontal="center"/>
    </xf>
    <xf numFmtId="3" fontId="16" fillId="2" borderId="9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3" fontId="1" fillId="2" borderId="9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/>
    </xf>
    <xf numFmtId="3" fontId="17" fillId="7" borderId="9" xfId="0" applyNumberFormat="1" applyFont="1" applyFill="1" applyBorder="1" applyAlignment="1">
      <alignment horizontal="center"/>
    </xf>
    <xf numFmtId="3" fontId="17" fillId="8" borderId="9" xfId="0" applyNumberFormat="1" applyFont="1" applyFill="1" applyBorder="1" applyAlignment="1">
      <alignment horizontal="center"/>
    </xf>
    <xf numFmtId="3" fontId="1" fillId="8" borderId="9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5" fillId="8" borderId="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21" fillId="8" borderId="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8" borderId="7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 horizontal="left"/>
    </xf>
    <xf numFmtId="3" fontId="17" fillId="8" borderId="8" xfId="0" applyNumberFormat="1" applyFont="1" applyFill="1" applyBorder="1" applyAlignment="1">
      <alignment horizontal="center"/>
    </xf>
    <xf numFmtId="49" fontId="17" fillId="8" borderId="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165" fontId="5" fillId="8" borderId="7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5" fillId="8" borderId="8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3" fontId="1" fillId="8" borderId="8" xfId="0" applyNumberFormat="1" applyFont="1" applyFill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left"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 horizontal="center"/>
    </xf>
    <xf numFmtId="4" fontId="1" fillId="2" borderId="10" xfId="0" applyNumberFormat="1" applyFont="1" applyFill="1" applyBorder="1" applyAlignment="1">
      <alignment/>
    </xf>
    <xf numFmtId="4" fontId="12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164" fontId="17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23" fillId="9" borderId="0" xfId="0" applyNumberFormat="1" applyFont="1" applyFill="1" applyAlignment="1">
      <alignment horizontal="centerContinuous" vertical="center"/>
    </xf>
    <xf numFmtId="4" fontId="23" fillId="9" borderId="0" xfId="0" applyNumberFormat="1" applyFont="1" applyFill="1" applyAlignment="1">
      <alignment horizontal="centerContinuous" vertical="center"/>
    </xf>
    <xf numFmtId="4" fontId="0" fillId="0" borderId="0" xfId="0" applyNumberFormat="1" applyAlignment="1">
      <alignment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166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" fontId="25" fillId="0" borderId="0" xfId="0" applyNumberFormat="1" applyFont="1" applyAlignment="1">
      <alignment wrapText="1"/>
    </xf>
    <xf numFmtId="4" fontId="26" fillId="0" borderId="0" xfId="0" applyNumberFormat="1" applyFont="1" applyAlignment="1">
      <alignment horizontal="right" wrapText="1"/>
    </xf>
    <xf numFmtId="166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27" fillId="10" borderId="11" xfId="0" applyNumberFormat="1" applyFont="1" applyFill="1" applyBorder="1" applyAlignment="1">
      <alignment horizontal="left"/>
    </xf>
    <xf numFmtId="166" fontId="27" fillId="10" borderId="12" xfId="0" applyNumberFormat="1" applyFont="1" applyFill="1" applyBorder="1" applyAlignment="1">
      <alignment horizontal="left"/>
    </xf>
    <xf numFmtId="49" fontId="27" fillId="10" borderId="12" xfId="0" applyNumberFormat="1" applyFont="1" applyFill="1" applyBorder="1" applyAlignment="1">
      <alignment horizontal="left"/>
    </xf>
    <xf numFmtId="4" fontId="27" fillId="10" borderId="12" xfId="0" applyNumberFormat="1" applyFont="1" applyFill="1" applyBorder="1" applyAlignment="1">
      <alignment horizontal="left" wrapText="1"/>
    </xf>
    <xf numFmtId="4" fontId="27" fillId="10" borderId="13" xfId="0" applyNumberFormat="1" applyFont="1" applyFill="1" applyBorder="1" applyAlignment="1">
      <alignment horizontal="left" wrapText="1"/>
    </xf>
    <xf numFmtId="49" fontId="28" fillId="0" borderId="14" xfId="0" applyNumberFormat="1" applyFont="1" applyBorder="1" applyAlignment="1">
      <alignment horizontal="center" vertical="top" wrapText="1"/>
    </xf>
    <xf numFmtId="166" fontId="28" fillId="0" borderId="15" xfId="0" applyNumberFormat="1" applyFont="1" applyBorder="1" applyAlignment="1">
      <alignment horizontal="center" vertical="top" wrapText="1"/>
    </xf>
    <xf numFmtId="49" fontId="28" fillId="0" borderId="15" xfId="0" applyNumberFormat="1" applyFont="1" applyBorder="1" applyAlignment="1">
      <alignment horizontal="center" vertical="top" wrapText="1"/>
    </xf>
    <xf numFmtId="4" fontId="28" fillId="0" borderId="15" xfId="0" applyNumberFormat="1" applyFont="1" applyBorder="1" applyAlignment="1">
      <alignment horizontal="center" vertical="top" wrapText="1"/>
    </xf>
    <xf numFmtId="4" fontId="28" fillId="0" borderId="16" xfId="0" applyNumberFormat="1" applyFont="1" applyBorder="1" applyAlignment="1">
      <alignment horizontal="center" vertical="top" wrapText="1"/>
    </xf>
    <xf numFmtId="49" fontId="28" fillId="0" borderId="17" xfId="0" applyNumberFormat="1" applyFont="1" applyBorder="1" applyAlignment="1">
      <alignment horizontal="center" vertical="top" wrapText="1"/>
    </xf>
    <xf numFmtId="166" fontId="28" fillId="0" borderId="18" xfId="0" applyNumberFormat="1" applyFont="1" applyBorder="1" applyAlignment="1">
      <alignment horizontal="center" vertical="top" wrapText="1"/>
    </xf>
    <xf numFmtId="49" fontId="28" fillId="0" borderId="18" xfId="0" applyNumberFormat="1" applyFont="1" applyBorder="1" applyAlignment="1">
      <alignment horizontal="left" vertical="top" wrapText="1"/>
    </xf>
    <xf numFmtId="4" fontId="28" fillId="0" borderId="18" xfId="0" applyNumberFormat="1" applyFont="1" applyBorder="1" applyAlignment="1">
      <alignment horizontal="center" vertical="top" wrapText="1"/>
    </xf>
    <xf numFmtId="4" fontId="28" fillId="0" borderId="19" xfId="0" applyNumberFormat="1" applyFont="1" applyBorder="1" applyAlignment="1">
      <alignment horizontal="center" vertical="top" wrapText="1"/>
    </xf>
    <xf numFmtId="4" fontId="28" fillId="10" borderId="20" xfId="0" applyNumberFormat="1" applyFont="1" applyFill="1" applyBorder="1" applyAlignment="1">
      <alignment horizontal="right" wrapText="1"/>
    </xf>
    <xf numFmtId="4" fontId="28" fillId="10" borderId="21" xfId="0" applyNumberFormat="1" applyFont="1" applyFill="1" applyBorder="1" applyAlignment="1">
      <alignment horizontal="right" wrapText="1"/>
    </xf>
    <xf numFmtId="4" fontId="28" fillId="10" borderId="13" xfId="0" applyNumberFormat="1" applyFont="1" applyFill="1" applyBorder="1" applyAlignment="1">
      <alignment horizontal="right" wrapText="1"/>
    </xf>
    <xf numFmtId="49" fontId="28" fillId="11" borderId="11" xfId="0" applyNumberFormat="1" applyFont="1" applyFill="1" applyBorder="1" applyAlignment="1">
      <alignment/>
    </xf>
    <xf numFmtId="166" fontId="28" fillId="11" borderId="12" xfId="0" applyNumberFormat="1" applyFont="1" applyFill="1" applyBorder="1" applyAlignment="1">
      <alignment/>
    </xf>
    <xf numFmtId="49" fontId="28" fillId="11" borderId="12" xfId="0" applyNumberFormat="1" applyFont="1" applyFill="1" applyBorder="1" applyAlignment="1">
      <alignment/>
    </xf>
    <xf numFmtId="4" fontId="28" fillId="11" borderId="12" xfId="0" applyNumberFormat="1" applyFont="1" applyFill="1" applyBorder="1" applyAlignment="1">
      <alignment wrapText="1"/>
    </xf>
    <xf numFmtId="4" fontId="28" fillId="11" borderId="13" xfId="0" applyNumberFormat="1" applyFont="1" applyFill="1" applyBorder="1" applyAlignment="1">
      <alignment wrapText="1"/>
    </xf>
    <xf numFmtId="49" fontId="28" fillId="0" borderId="22" xfId="0" applyNumberFormat="1" applyFont="1" applyBorder="1" applyAlignment="1">
      <alignment horizontal="left"/>
    </xf>
    <xf numFmtId="166" fontId="28" fillId="0" borderId="23" xfId="0" applyNumberFormat="1" applyFont="1" applyBorder="1" applyAlignment="1">
      <alignment horizontal="center"/>
    </xf>
    <xf numFmtId="49" fontId="28" fillId="0" borderId="23" xfId="0" applyNumberFormat="1" applyFont="1" applyBorder="1" applyAlignment="1">
      <alignment horizontal="left"/>
    </xf>
    <xf numFmtId="4" fontId="28" fillId="0" borderId="23" xfId="0" applyNumberFormat="1" applyFont="1" applyBorder="1" applyAlignment="1">
      <alignment horizontal="right" wrapText="1"/>
    </xf>
    <xf numFmtId="4" fontId="28" fillId="0" borderId="24" xfId="0" applyNumberFormat="1" applyFont="1" applyBorder="1" applyAlignment="1">
      <alignment horizontal="right" wrapText="1"/>
    </xf>
    <xf numFmtId="49" fontId="29" fillId="0" borderId="22" xfId="0" applyNumberFormat="1" applyFont="1" applyBorder="1" applyAlignment="1">
      <alignment horizontal="left"/>
    </xf>
    <xf numFmtId="166" fontId="29" fillId="0" borderId="23" xfId="0" applyNumberFormat="1" applyFont="1" applyBorder="1" applyAlignment="1">
      <alignment horizontal="center"/>
    </xf>
    <xf numFmtId="49" fontId="29" fillId="0" borderId="23" xfId="0" applyNumberFormat="1" applyFont="1" applyBorder="1" applyAlignment="1">
      <alignment horizontal="left"/>
    </xf>
    <xf numFmtId="4" fontId="29" fillId="0" borderId="23" xfId="0" applyNumberFormat="1" applyFont="1" applyBorder="1" applyAlignment="1">
      <alignment horizontal="right" wrapText="1"/>
    </xf>
    <xf numFmtId="4" fontId="29" fillId="0" borderId="24" xfId="0" applyNumberFormat="1" applyFont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39446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0</xdr:row>
      <xdr:rowOff>0</xdr:rowOff>
    </xdr:from>
    <xdr:to>
      <xdr:col>15</xdr:col>
      <xdr:colOff>542925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1001375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03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334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00100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2781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04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261110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394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590550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1049000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590550</xdr:colOff>
      <xdr:row>0</xdr:row>
      <xdr:rowOff>0</xdr:rowOff>
    </xdr:from>
    <xdr:to>
      <xdr:col>15</xdr:col>
      <xdr:colOff>590550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4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04937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95250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15</xdr:col>
      <xdr:colOff>552450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91325" y="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334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2925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3340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2781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661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661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3340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15</xdr:col>
      <xdr:colOff>514350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334500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0</xdr:row>
      <xdr:rowOff>0</xdr:rowOff>
    </xdr:from>
    <xdr:to>
      <xdr:col>15</xdr:col>
      <xdr:colOff>514350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097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28575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794510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661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139446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394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27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661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79451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927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927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31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9278600" y="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571500</xdr:colOff>
      <xdr:row>0</xdr:row>
      <xdr:rowOff>0</xdr:rowOff>
    </xdr:from>
    <xdr:to>
      <xdr:col>31</xdr:col>
      <xdr:colOff>571500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230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179451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061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15</xdr:col>
      <xdr:colOff>523875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334500" y="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15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98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26111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333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266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333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00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1123950</xdr:colOff>
      <xdr:row>0</xdr:row>
      <xdr:rowOff>0</xdr:rowOff>
    </xdr:from>
    <xdr:to>
      <xdr:col>4</xdr:col>
      <xdr:colOff>695325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37909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2675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0</xdr:rowOff>
    </xdr:from>
    <xdr:to>
      <xdr:col>18</xdr:col>
      <xdr:colOff>542925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8776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877425" y="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49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58674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45529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9245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7914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313497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25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1101090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15</xdr:col>
      <xdr:colOff>552450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101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85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188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99250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25158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934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58177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45339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0</xdr:row>
      <xdr:rowOff>0</xdr:rowOff>
    </xdr:from>
    <xdr:to>
      <xdr:col>15</xdr:col>
      <xdr:colOff>542925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219700" y="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201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22</xdr:col>
      <xdr:colOff>514350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31337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9105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723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724852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87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0</xdr:row>
      <xdr:rowOff>0</xdr:rowOff>
    </xdr:from>
    <xdr:to>
      <xdr:col>22</xdr:col>
      <xdr:colOff>514350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22070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718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447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452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454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43425" y="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52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0975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0</xdr:row>
      <xdr:rowOff>0</xdr:rowOff>
    </xdr:from>
    <xdr:to>
      <xdr:col>6</xdr:col>
      <xdr:colOff>571500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3440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8674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828800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87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725805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1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452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181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18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447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24</xdr:col>
      <xdr:colOff>600075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579245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24</xdr:col>
      <xdr:colOff>609600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722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28</xdr:col>
      <xdr:colOff>571500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7221200" y="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0</xdr:row>
      <xdr:rowOff>0</xdr:rowOff>
    </xdr:from>
    <xdr:to>
      <xdr:col>28</xdr:col>
      <xdr:colOff>581025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0</xdr:row>
      <xdr:rowOff>0</xdr:rowOff>
    </xdr:from>
    <xdr:to>
      <xdr:col>22</xdr:col>
      <xdr:colOff>533400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81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571500</xdr:colOff>
      <xdr:row>0</xdr:row>
      <xdr:rowOff>0</xdr:rowOff>
    </xdr:from>
    <xdr:to>
      <xdr:col>26</xdr:col>
      <xdr:colOff>571500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851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15</xdr:col>
      <xdr:colOff>552450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5876925" y="0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248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5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1001375" y="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59340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53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238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318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1181100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24</xdr:col>
      <xdr:colOff>647700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4525625" y="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571500</xdr:colOff>
      <xdr:row>0</xdr:row>
      <xdr:rowOff>0</xdr:rowOff>
    </xdr:from>
    <xdr:to>
      <xdr:col>24</xdr:col>
      <xdr:colOff>571500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718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26</xdr:col>
      <xdr:colOff>590550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722120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590550</xdr:colOff>
      <xdr:row>0</xdr:row>
      <xdr:rowOff>0</xdr:rowOff>
    </xdr:from>
    <xdr:to>
      <xdr:col>26</xdr:col>
      <xdr:colOff>590550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853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58578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4835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58483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8483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91344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1046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58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1123950</xdr:colOff>
      <xdr:row>63</xdr:row>
      <xdr:rowOff>9525</xdr:rowOff>
    </xdr:from>
    <xdr:to>
      <xdr:col>4</xdr:col>
      <xdr:colOff>1123950</xdr:colOff>
      <xdr:row>64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3790950" y="131064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2675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0</xdr:rowOff>
    </xdr:from>
    <xdr:to>
      <xdr:col>18</xdr:col>
      <xdr:colOff>542925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18776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877425" y="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249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58674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45529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9245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7914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313497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25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11010900" y="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552450</xdr:colOff>
      <xdr:row>0</xdr:row>
      <xdr:rowOff>0</xdr:rowOff>
    </xdr:from>
    <xdr:to>
      <xdr:col>15</xdr:col>
      <xdr:colOff>552450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11010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1585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188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313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571500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15</xdr:col>
      <xdr:colOff>571500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99250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25158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934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658177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45339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5</xdr:row>
      <xdr:rowOff>0</xdr:rowOff>
    </xdr:from>
    <xdr:to>
      <xdr:col>15</xdr:col>
      <xdr:colOff>542925</xdr:colOff>
      <xdr:row>7</xdr:row>
      <xdr:rowOff>0</xdr:rowOff>
    </xdr:to>
    <xdr:sp>
      <xdr:nvSpPr>
        <xdr:cNvPr id="253" name="Line 253"/>
        <xdr:cNvSpPr>
          <a:spLocks/>
        </xdr:cNvSpPr>
      </xdr:nvSpPr>
      <xdr:spPr>
        <a:xfrm>
          <a:off x="11001375" y="140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13</xdr:row>
      <xdr:rowOff>0</xdr:rowOff>
    </xdr:from>
    <xdr:to>
      <xdr:col>10</xdr:col>
      <xdr:colOff>571500</xdr:colOff>
      <xdr:row>13</xdr:row>
      <xdr:rowOff>0</xdr:rowOff>
    </xdr:to>
    <xdr:sp>
      <xdr:nvSpPr>
        <xdr:cNvPr id="254" name="Line 254"/>
        <xdr:cNvSpPr>
          <a:spLocks/>
        </xdr:cNvSpPr>
      </xdr:nvSpPr>
      <xdr:spPr>
        <a:xfrm>
          <a:off x="5219700" y="32004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0</xdr:rowOff>
    </xdr:from>
    <xdr:to>
      <xdr:col>6</xdr:col>
      <xdr:colOff>590550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4591050" y="3200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13</xdr:row>
      <xdr:rowOff>9525</xdr:rowOff>
    </xdr:from>
    <xdr:to>
      <xdr:col>18</xdr:col>
      <xdr:colOff>590550</xdr:colOff>
      <xdr:row>13</xdr:row>
      <xdr:rowOff>219075</xdr:rowOff>
    </xdr:to>
    <xdr:sp>
      <xdr:nvSpPr>
        <xdr:cNvPr id="256" name="Line 256"/>
        <xdr:cNvSpPr>
          <a:spLocks/>
        </xdr:cNvSpPr>
      </xdr:nvSpPr>
      <xdr:spPr>
        <a:xfrm>
          <a:off x="13201650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13</xdr:row>
      <xdr:rowOff>9525</xdr:rowOff>
    </xdr:from>
    <xdr:to>
      <xdr:col>22</xdr:col>
      <xdr:colOff>514350</xdr:colOff>
      <xdr:row>14</xdr:row>
      <xdr:rowOff>0</xdr:rowOff>
    </xdr:to>
    <xdr:sp>
      <xdr:nvSpPr>
        <xdr:cNvPr id="257" name="Line 257"/>
        <xdr:cNvSpPr>
          <a:spLocks/>
        </xdr:cNvSpPr>
      </xdr:nvSpPr>
      <xdr:spPr>
        <a:xfrm>
          <a:off x="15792450" y="3209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18</xdr:row>
      <xdr:rowOff>0</xdr:rowOff>
    </xdr:from>
    <xdr:to>
      <xdr:col>10</xdr:col>
      <xdr:colOff>581025</xdr:colOff>
      <xdr:row>19</xdr:row>
      <xdr:rowOff>0</xdr:rowOff>
    </xdr:to>
    <xdr:sp>
      <xdr:nvSpPr>
        <xdr:cNvPr id="258" name="Line 258"/>
        <xdr:cNvSpPr>
          <a:spLocks/>
        </xdr:cNvSpPr>
      </xdr:nvSpPr>
      <xdr:spPr>
        <a:xfrm>
          <a:off x="7248525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0</xdr:rowOff>
    </xdr:from>
    <xdr:to>
      <xdr:col>7</xdr:col>
      <xdr:colOff>95250</xdr:colOff>
      <xdr:row>13</xdr:row>
      <xdr:rowOff>0</xdr:rowOff>
    </xdr:to>
    <xdr:sp>
      <xdr:nvSpPr>
        <xdr:cNvPr id="259" name="Line 259"/>
        <xdr:cNvSpPr>
          <a:spLocks/>
        </xdr:cNvSpPr>
      </xdr:nvSpPr>
      <xdr:spPr>
        <a:xfrm>
          <a:off x="4591050" y="32004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23</xdr:row>
      <xdr:rowOff>0</xdr:rowOff>
    </xdr:from>
    <xdr:to>
      <xdr:col>10</xdr:col>
      <xdr:colOff>542925</xdr:colOff>
      <xdr:row>24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10425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27</xdr:row>
      <xdr:rowOff>0</xdr:rowOff>
    </xdr:from>
    <xdr:to>
      <xdr:col>10</xdr:col>
      <xdr:colOff>571500</xdr:colOff>
      <xdr:row>29</xdr:row>
      <xdr:rowOff>0</xdr:rowOff>
    </xdr:to>
    <xdr:sp>
      <xdr:nvSpPr>
        <xdr:cNvPr id="261" name="Line 261"/>
        <xdr:cNvSpPr>
          <a:spLocks/>
        </xdr:cNvSpPr>
      </xdr:nvSpPr>
      <xdr:spPr>
        <a:xfrm>
          <a:off x="7239000" y="6400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28</xdr:row>
      <xdr:rowOff>0</xdr:rowOff>
    </xdr:from>
    <xdr:to>
      <xdr:col>12</xdr:col>
      <xdr:colOff>552450</xdr:colOff>
      <xdr:row>28</xdr:row>
      <xdr:rowOff>0</xdr:rowOff>
    </xdr:to>
    <xdr:sp>
      <xdr:nvSpPr>
        <xdr:cNvPr id="262" name="Line 262"/>
        <xdr:cNvSpPr>
          <a:spLocks/>
        </xdr:cNvSpPr>
      </xdr:nvSpPr>
      <xdr:spPr>
        <a:xfrm>
          <a:off x="7248525" y="6629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28</xdr:row>
      <xdr:rowOff>9525</xdr:rowOff>
    </xdr:from>
    <xdr:to>
      <xdr:col>12</xdr:col>
      <xdr:colOff>552450</xdr:colOff>
      <xdr:row>29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53450" y="6638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13</xdr:row>
      <xdr:rowOff>9525</xdr:rowOff>
    </xdr:from>
    <xdr:to>
      <xdr:col>8</xdr:col>
      <xdr:colOff>542925</xdr:colOff>
      <xdr:row>13</xdr:row>
      <xdr:rowOff>219075</xdr:rowOff>
    </xdr:to>
    <xdr:sp>
      <xdr:nvSpPr>
        <xdr:cNvPr id="264" name="Line 264"/>
        <xdr:cNvSpPr>
          <a:spLocks/>
        </xdr:cNvSpPr>
      </xdr:nvSpPr>
      <xdr:spPr>
        <a:xfrm>
          <a:off x="5876925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13</xdr:row>
      <xdr:rowOff>0</xdr:rowOff>
    </xdr:from>
    <xdr:to>
      <xdr:col>22</xdr:col>
      <xdr:colOff>514350</xdr:colOff>
      <xdr:row>13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20700" y="32004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9525</xdr:rowOff>
    </xdr:from>
    <xdr:to>
      <xdr:col>4</xdr:col>
      <xdr:colOff>504825</xdr:colOff>
      <xdr:row>13</xdr:row>
      <xdr:rowOff>219075</xdr:rowOff>
    </xdr:to>
    <xdr:sp>
      <xdr:nvSpPr>
        <xdr:cNvPr id="266" name="Line 266"/>
        <xdr:cNvSpPr>
          <a:spLocks/>
        </xdr:cNvSpPr>
      </xdr:nvSpPr>
      <xdr:spPr>
        <a:xfrm flipV="1">
          <a:off x="3171825" y="3209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13</xdr:row>
      <xdr:rowOff>0</xdr:rowOff>
    </xdr:from>
    <xdr:to>
      <xdr:col>6</xdr:col>
      <xdr:colOff>590550</xdr:colOff>
      <xdr:row>13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71825" y="32004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11</xdr:row>
      <xdr:rowOff>219075</xdr:rowOff>
    </xdr:from>
    <xdr:to>
      <xdr:col>20</xdr:col>
      <xdr:colOff>533400</xdr:colOff>
      <xdr:row>13</xdr:row>
      <xdr:rowOff>0</xdr:rowOff>
    </xdr:to>
    <xdr:sp>
      <xdr:nvSpPr>
        <xdr:cNvPr id="268" name="Line 268"/>
        <xdr:cNvSpPr>
          <a:spLocks/>
        </xdr:cNvSpPr>
      </xdr:nvSpPr>
      <xdr:spPr>
        <a:xfrm>
          <a:off x="14478000" y="296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7</xdr:row>
      <xdr:rowOff>0</xdr:rowOff>
    </xdr:from>
    <xdr:to>
      <xdr:col>20</xdr:col>
      <xdr:colOff>581025</xdr:colOff>
      <xdr:row>7</xdr:row>
      <xdr:rowOff>219075</xdr:rowOff>
    </xdr:to>
    <xdr:sp>
      <xdr:nvSpPr>
        <xdr:cNvPr id="269" name="Line 269"/>
        <xdr:cNvSpPr>
          <a:spLocks/>
        </xdr:cNvSpPr>
      </xdr:nvSpPr>
      <xdr:spPr>
        <a:xfrm>
          <a:off x="14525625" y="1819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0</xdr:rowOff>
    </xdr:from>
    <xdr:to>
      <xdr:col>8</xdr:col>
      <xdr:colOff>533400</xdr:colOff>
      <xdr:row>18</xdr:row>
      <xdr:rowOff>219075</xdr:rowOff>
    </xdr:to>
    <xdr:sp>
      <xdr:nvSpPr>
        <xdr:cNvPr id="270" name="Line 270"/>
        <xdr:cNvSpPr>
          <a:spLocks/>
        </xdr:cNvSpPr>
      </xdr:nvSpPr>
      <xdr:spPr>
        <a:xfrm>
          <a:off x="58674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22</xdr:row>
      <xdr:rowOff>0</xdr:rowOff>
    </xdr:from>
    <xdr:to>
      <xdr:col>8</xdr:col>
      <xdr:colOff>504825</xdr:colOff>
      <xdr:row>22</xdr:row>
      <xdr:rowOff>9525</xdr:rowOff>
    </xdr:to>
    <xdr:sp>
      <xdr:nvSpPr>
        <xdr:cNvPr id="271" name="Line 271"/>
        <xdr:cNvSpPr>
          <a:spLocks/>
        </xdr:cNvSpPr>
      </xdr:nvSpPr>
      <xdr:spPr>
        <a:xfrm>
          <a:off x="5838825" y="5257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22</xdr:row>
      <xdr:rowOff>19050</xdr:rowOff>
    </xdr:from>
    <xdr:to>
      <xdr:col>8</xdr:col>
      <xdr:colOff>504825</xdr:colOff>
      <xdr:row>23</xdr:row>
      <xdr:rowOff>219075</xdr:rowOff>
    </xdr:to>
    <xdr:sp>
      <xdr:nvSpPr>
        <xdr:cNvPr id="272" name="Line 272"/>
        <xdr:cNvSpPr>
          <a:spLocks/>
        </xdr:cNvSpPr>
      </xdr:nvSpPr>
      <xdr:spPr>
        <a:xfrm>
          <a:off x="5838825" y="5276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0</xdr:rowOff>
    </xdr:from>
    <xdr:to>
      <xdr:col>6</xdr:col>
      <xdr:colOff>542925</xdr:colOff>
      <xdr:row>23</xdr:row>
      <xdr:rowOff>219075</xdr:rowOff>
    </xdr:to>
    <xdr:sp>
      <xdr:nvSpPr>
        <xdr:cNvPr id="273" name="Line 273"/>
        <xdr:cNvSpPr>
          <a:spLocks/>
        </xdr:cNvSpPr>
      </xdr:nvSpPr>
      <xdr:spPr>
        <a:xfrm flipV="1">
          <a:off x="4543425" y="5486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23</xdr:row>
      <xdr:rowOff>0</xdr:rowOff>
    </xdr:from>
    <xdr:to>
      <xdr:col>12</xdr:col>
      <xdr:colOff>523875</xdr:colOff>
      <xdr:row>23</xdr:row>
      <xdr:rowOff>0</xdr:rowOff>
    </xdr:to>
    <xdr:sp>
      <xdr:nvSpPr>
        <xdr:cNvPr id="274" name="Line 274"/>
        <xdr:cNvSpPr>
          <a:spLocks/>
        </xdr:cNvSpPr>
      </xdr:nvSpPr>
      <xdr:spPr>
        <a:xfrm>
          <a:off x="4543425" y="54864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23</xdr:row>
      <xdr:rowOff>0</xdr:rowOff>
    </xdr:from>
    <xdr:to>
      <xdr:col>12</xdr:col>
      <xdr:colOff>523875</xdr:colOff>
      <xdr:row>23</xdr:row>
      <xdr:rowOff>219075</xdr:rowOff>
    </xdr:to>
    <xdr:sp>
      <xdr:nvSpPr>
        <xdr:cNvPr id="275" name="Line 275"/>
        <xdr:cNvSpPr>
          <a:spLocks/>
        </xdr:cNvSpPr>
      </xdr:nvSpPr>
      <xdr:spPr>
        <a:xfrm>
          <a:off x="8524875" y="5486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0</xdr:rowOff>
    </xdr:from>
    <xdr:to>
      <xdr:col>4</xdr:col>
      <xdr:colOff>523875</xdr:colOff>
      <xdr:row>23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90875" y="5257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9525</xdr:rowOff>
    </xdr:from>
    <xdr:to>
      <xdr:col>4</xdr:col>
      <xdr:colOff>523875</xdr:colOff>
      <xdr:row>23</xdr:row>
      <xdr:rowOff>219075</xdr:rowOff>
    </xdr:to>
    <xdr:sp>
      <xdr:nvSpPr>
        <xdr:cNvPr id="277" name="Line 277"/>
        <xdr:cNvSpPr>
          <a:spLocks/>
        </xdr:cNvSpPr>
      </xdr:nvSpPr>
      <xdr:spPr>
        <a:xfrm>
          <a:off x="3190875" y="5495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23</xdr:row>
      <xdr:rowOff>0</xdr:rowOff>
    </xdr:from>
    <xdr:to>
      <xdr:col>2</xdr:col>
      <xdr:colOff>495300</xdr:colOff>
      <xdr:row>24</xdr:row>
      <xdr:rowOff>0</xdr:rowOff>
    </xdr:to>
    <xdr:sp>
      <xdr:nvSpPr>
        <xdr:cNvPr id="278" name="Line 278"/>
        <xdr:cNvSpPr>
          <a:spLocks/>
        </xdr:cNvSpPr>
      </xdr:nvSpPr>
      <xdr:spPr>
        <a:xfrm>
          <a:off x="1828800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0</xdr:rowOff>
    </xdr:from>
    <xdr:to>
      <xdr:col>4</xdr:col>
      <xdr:colOff>523875</xdr:colOff>
      <xdr:row>23</xdr:row>
      <xdr:rowOff>0</xdr:rowOff>
    </xdr:to>
    <xdr:sp>
      <xdr:nvSpPr>
        <xdr:cNvPr id="279" name="Line 279"/>
        <xdr:cNvSpPr>
          <a:spLocks/>
        </xdr:cNvSpPr>
      </xdr:nvSpPr>
      <xdr:spPr>
        <a:xfrm>
          <a:off x="1809750" y="5486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16</xdr:row>
      <xdr:rowOff>219075</xdr:rowOff>
    </xdr:from>
    <xdr:to>
      <xdr:col>12</xdr:col>
      <xdr:colOff>533400</xdr:colOff>
      <xdr:row>18</xdr:row>
      <xdr:rowOff>0</xdr:rowOff>
    </xdr:to>
    <xdr:sp>
      <xdr:nvSpPr>
        <xdr:cNvPr id="280" name="Line 280"/>
        <xdr:cNvSpPr>
          <a:spLocks/>
        </xdr:cNvSpPr>
      </xdr:nvSpPr>
      <xdr:spPr>
        <a:xfrm>
          <a:off x="8534400" y="4105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18</xdr:row>
      <xdr:rowOff>0</xdr:rowOff>
    </xdr:from>
    <xdr:to>
      <xdr:col>12</xdr:col>
      <xdr:colOff>533400</xdr:colOff>
      <xdr:row>19</xdr:row>
      <xdr:rowOff>0</xdr:rowOff>
    </xdr:to>
    <xdr:sp>
      <xdr:nvSpPr>
        <xdr:cNvPr id="281" name="Line 281"/>
        <xdr:cNvSpPr>
          <a:spLocks/>
        </xdr:cNvSpPr>
      </xdr:nvSpPr>
      <xdr:spPr>
        <a:xfrm>
          <a:off x="85344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18</xdr:row>
      <xdr:rowOff>0</xdr:rowOff>
    </xdr:from>
    <xdr:to>
      <xdr:col>14</xdr:col>
      <xdr:colOff>514350</xdr:colOff>
      <xdr:row>18</xdr:row>
      <xdr:rowOff>0</xdr:rowOff>
    </xdr:to>
    <xdr:sp>
      <xdr:nvSpPr>
        <xdr:cNvPr id="282" name="Line 282"/>
        <xdr:cNvSpPr>
          <a:spLocks/>
        </xdr:cNvSpPr>
      </xdr:nvSpPr>
      <xdr:spPr>
        <a:xfrm>
          <a:off x="8534400" y="43434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18</xdr:row>
      <xdr:rowOff>0</xdr:rowOff>
    </xdr:from>
    <xdr:to>
      <xdr:col>14</xdr:col>
      <xdr:colOff>514350</xdr:colOff>
      <xdr:row>18</xdr:row>
      <xdr:rowOff>219075</xdr:rowOff>
    </xdr:to>
    <xdr:sp>
      <xdr:nvSpPr>
        <xdr:cNvPr id="283" name="Line 283"/>
        <xdr:cNvSpPr>
          <a:spLocks/>
        </xdr:cNvSpPr>
      </xdr:nvSpPr>
      <xdr:spPr>
        <a:xfrm>
          <a:off x="984885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17</xdr:row>
      <xdr:rowOff>0</xdr:rowOff>
    </xdr:from>
    <xdr:to>
      <xdr:col>8</xdr:col>
      <xdr:colOff>533400</xdr:colOff>
      <xdr:row>18</xdr:row>
      <xdr:rowOff>9525</xdr:rowOff>
    </xdr:to>
    <xdr:sp>
      <xdr:nvSpPr>
        <xdr:cNvPr id="284" name="Line 284"/>
        <xdr:cNvSpPr>
          <a:spLocks/>
        </xdr:cNvSpPr>
      </xdr:nvSpPr>
      <xdr:spPr>
        <a:xfrm flipV="1">
          <a:off x="5867400" y="411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0</xdr:rowOff>
    </xdr:from>
    <xdr:to>
      <xdr:col>10</xdr:col>
      <xdr:colOff>581025</xdr:colOff>
      <xdr:row>18</xdr:row>
      <xdr:rowOff>0</xdr:rowOff>
    </xdr:to>
    <xdr:sp>
      <xdr:nvSpPr>
        <xdr:cNvPr id="285" name="Line 285"/>
        <xdr:cNvSpPr>
          <a:spLocks/>
        </xdr:cNvSpPr>
      </xdr:nvSpPr>
      <xdr:spPr>
        <a:xfrm>
          <a:off x="5867400" y="43434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0</xdr:rowOff>
    </xdr:from>
    <xdr:to>
      <xdr:col>2</xdr:col>
      <xdr:colOff>495300</xdr:colOff>
      <xdr:row>18</xdr:row>
      <xdr:rowOff>219075</xdr:rowOff>
    </xdr:to>
    <xdr:sp>
      <xdr:nvSpPr>
        <xdr:cNvPr id="286" name="Line 286"/>
        <xdr:cNvSpPr>
          <a:spLocks/>
        </xdr:cNvSpPr>
      </xdr:nvSpPr>
      <xdr:spPr>
        <a:xfrm>
          <a:off x="18288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18</xdr:row>
      <xdr:rowOff>0</xdr:rowOff>
    </xdr:from>
    <xdr:to>
      <xdr:col>4</xdr:col>
      <xdr:colOff>457200</xdr:colOff>
      <xdr:row>18</xdr:row>
      <xdr:rowOff>0</xdr:rowOff>
    </xdr:to>
    <xdr:sp>
      <xdr:nvSpPr>
        <xdr:cNvPr id="287" name="Line 287"/>
        <xdr:cNvSpPr>
          <a:spLocks/>
        </xdr:cNvSpPr>
      </xdr:nvSpPr>
      <xdr:spPr>
        <a:xfrm>
          <a:off x="1828800" y="434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17</xdr:row>
      <xdr:rowOff>0</xdr:rowOff>
    </xdr:from>
    <xdr:to>
      <xdr:col>4</xdr:col>
      <xdr:colOff>542925</xdr:colOff>
      <xdr:row>18</xdr:row>
      <xdr:rowOff>209550</xdr:rowOff>
    </xdr:to>
    <xdr:sp>
      <xdr:nvSpPr>
        <xdr:cNvPr id="288" name="Line 288"/>
        <xdr:cNvSpPr>
          <a:spLocks/>
        </xdr:cNvSpPr>
      </xdr:nvSpPr>
      <xdr:spPr>
        <a:xfrm>
          <a:off x="3209925" y="4114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11</xdr:row>
      <xdr:rowOff>219075</xdr:rowOff>
    </xdr:from>
    <xdr:to>
      <xdr:col>8</xdr:col>
      <xdr:colOff>542925</xdr:colOff>
      <xdr:row>13</xdr:row>
      <xdr:rowOff>0</xdr:rowOff>
    </xdr:to>
    <xdr:sp>
      <xdr:nvSpPr>
        <xdr:cNvPr id="289" name="Line 289"/>
        <xdr:cNvSpPr>
          <a:spLocks/>
        </xdr:cNvSpPr>
      </xdr:nvSpPr>
      <xdr:spPr>
        <a:xfrm>
          <a:off x="5876925" y="2962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13</xdr:row>
      <xdr:rowOff>0</xdr:rowOff>
    </xdr:from>
    <xdr:to>
      <xdr:col>12</xdr:col>
      <xdr:colOff>514350</xdr:colOff>
      <xdr:row>13</xdr:row>
      <xdr:rowOff>0</xdr:rowOff>
    </xdr:to>
    <xdr:sp>
      <xdr:nvSpPr>
        <xdr:cNvPr id="290" name="Line 290"/>
        <xdr:cNvSpPr>
          <a:spLocks/>
        </xdr:cNvSpPr>
      </xdr:nvSpPr>
      <xdr:spPr>
        <a:xfrm>
          <a:off x="7258050" y="32004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13</xdr:row>
      <xdr:rowOff>0</xdr:rowOff>
    </xdr:from>
    <xdr:to>
      <xdr:col>12</xdr:col>
      <xdr:colOff>514350</xdr:colOff>
      <xdr:row>13</xdr:row>
      <xdr:rowOff>219075</xdr:rowOff>
    </xdr:to>
    <xdr:sp>
      <xdr:nvSpPr>
        <xdr:cNvPr id="291" name="Line 291"/>
        <xdr:cNvSpPr>
          <a:spLocks/>
        </xdr:cNvSpPr>
      </xdr:nvSpPr>
      <xdr:spPr>
        <a:xfrm>
          <a:off x="851535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18</xdr:row>
      <xdr:rowOff>0</xdr:rowOff>
    </xdr:from>
    <xdr:to>
      <xdr:col>16</xdr:col>
      <xdr:colOff>533400</xdr:colOff>
      <xdr:row>19</xdr:row>
      <xdr:rowOff>0</xdr:rowOff>
    </xdr:to>
    <xdr:sp>
      <xdr:nvSpPr>
        <xdr:cNvPr id="292" name="Line 292"/>
        <xdr:cNvSpPr>
          <a:spLocks/>
        </xdr:cNvSpPr>
      </xdr:nvSpPr>
      <xdr:spPr>
        <a:xfrm>
          <a:off x="1181100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18</xdr:row>
      <xdr:rowOff>0</xdr:rowOff>
    </xdr:from>
    <xdr:to>
      <xdr:col>18</xdr:col>
      <xdr:colOff>571500</xdr:colOff>
      <xdr:row>18</xdr:row>
      <xdr:rowOff>219075</xdr:rowOff>
    </xdr:to>
    <xdr:sp>
      <xdr:nvSpPr>
        <xdr:cNvPr id="293" name="Line 293"/>
        <xdr:cNvSpPr>
          <a:spLocks/>
        </xdr:cNvSpPr>
      </xdr:nvSpPr>
      <xdr:spPr>
        <a:xfrm>
          <a:off x="13182600" y="4343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13</xdr:row>
      <xdr:rowOff>0</xdr:rowOff>
    </xdr:from>
    <xdr:to>
      <xdr:col>20</xdr:col>
      <xdr:colOff>533400</xdr:colOff>
      <xdr:row>13</xdr:row>
      <xdr:rowOff>219075</xdr:rowOff>
    </xdr:to>
    <xdr:sp>
      <xdr:nvSpPr>
        <xdr:cNvPr id="294" name="Line 294"/>
        <xdr:cNvSpPr>
          <a:spLocks/>
        </xdr:cNvSpPr>
      </xdr:nvSpPr>
      <xdr:spPr>
        <a:xfrm>
          <a:off x="14478000" y="32004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0</xdr:rowOff>
    </xdr:from>
    <xdr:to>
      <xdr:col>15</xdr:col>
      <xdr:colOff>542925</xdr:colOff>
      <xdr:row>7</xdr:row>
      <xdr:rowOff>0</xdr:rowOff>
    </xdr:to>
    <xdr:sp>
      <xdr:nvSpPr>
        <xdr:cNvPr id="295" name="Line 295"/>
        <xdr:cNvSpPr>
          <a:spLocks/>
        </xdr:cNvSpPr>
      </xdr:nvSpPr>
      <xdr:spPr>
        <a:xfrm flipH="1">
          <a:off x="5867400" y="1819275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7</xdr:row>
      <xdr:rowOff>0</xdr:rowOff>
    </xdr:from>
    <xdr:to>
      <xdr:col>8</xdr:col>
      <xdr:colOff>533400</xdr:colOff>
      <xdr:row>8</xdr:row>
      <xdr:rowOff>0</xdr:rowOff>
    </xdr:to>
    <xdr:sp>
      <xdr:nvSpPr>
        <xdr:cNvPr id="296" name="Line 296"/>
        <xdr:cNvSpPr>
          <a:spLocks/>
        </xdr:cNvSpPr>
      </xdr:nvSpPr>
      <xdr:spPr>
        <a:xfrm>
          <a:off x="5867400" y="1819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23</xdr:row>
      <xdr:rowOff>0</xdr:rowOff>
    </xdr:from>
    <xdr:to>
      <xdr:col>14</xdr:col>
      <xdr:colOff>523875</xdr:colOff>
      <xdr:row>23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24875" y="54864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23</xdr:row>
      <xdr:rowOff>0</xdr:rowOff>
    </xdr:from>
    <xdr:to>
      <xdr:col>14</xdr:col>
      <xdr:colOff>523875</xdr:colOff>
      <xdr:row>24</xdr:row>
      <xdr:rowOff>0</xdr:rowOff>
    </xdr:to>
    <xdr:sp>
      <xdr:nvSpPr>
        <xdr:cNvPr id="298" name="Line 298"/>
        <xdr:cNvSpPr>
          <a:spLocks/>
        </xdr:cNvSpPr>
      </xdr:nvSpPr>
      <xdr:spPr>
        <a:xfrm>
          <a:off x="9858375" y="5486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542925</xdr:colOff>
      <xdr:row>7</xdr:row>
      <xdr:rowOff>0</xdr:rowOff>
    </xdr:from>
    <xdr:to>
      <xdr:col>20</xdr:col>
      <xdr:colOff>581025</xdr:colOff>
      <xdr:row>7</xdr:row>
      <xdr:rowOff>0</xdr:rowOff>
    </xdr:to>
    <xdr:sp>
      <xdr:nvSpPr>
        <xdr:cNvPr id="299" name="Line 299"/>
        <xdr:cNvSpPr>
          <a:spLocks/>
        </xdr:cNvSpPr>
      </xdr:nvSpPr>
      <xdr:spPr>
        <a:xfrm>
          <a:off x="11001375" y="1819275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28</xdr:row>
      <xdr:rowOff>0</xdr:rowOff>
    </xdr:from>
    <xdr:to>
      <xdr:col>10</xdr:col>
      <xdr:colOff>571500</xdr:colOff>
      <xdr:row>28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5934075" y="66294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28</xdr:row>
      <xdr:rowOff>0</xdr:rowOff>
    </xdr:from>
    <xdr:to>
      <xdr:col>8</xdr:col>
      <xdr:colOff>600075</xdr:colOff>
      <xdr:row>29</xdr:row>
      <xdr:rowOff>0</xdr:rowOff>
    </xdr:to>
    <xdr:sp>
      <xdr:nvSpPr>
        <xdr:cNvPr id="301" name="Line 301"/>
        <xdr:cNvSpPr>
          <a:spLocks/>
        </xdr:cNvSpPr>
      </xdr:nvSpPr>
      <xdr:spPr>
        <a:xfrm>
          <a:off x="5934075" y="6629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17</xdr:row>
      <xdr:rowOff>0</xdr:rowOff>
    </xdr:from>
    <xdr:to>
      <xdr:col>18</xdr:col>
      <xdr:colOff>571500</xdr:colOff>
      <xdr:row>18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13182600" y="4114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18</xdr:row>
      <xdr:rowOff>0</xdr:rowOff>
    </xdr:from>
    <xdr:to>
      <xdr:col>18</xdr:col>
      <xdr:colOff>571500</xdr:colOff>
      <xdr:row>18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11811000" y="43434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18</xdr:row>
      <xdr:rowOff>0</xdr:rowOff>
    </xdr:from>
    <xdr:to>
      <xdr:col>4</xdr:col>
      <xdr:colOff>542925</xdr:colOff>
      <xdr:row>18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3095625" y="4343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8</xdr:col>
      <xdr:colOff>542925</xdr:colOff>
      <xdr:row>18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4514850" y="4343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18</xdr:row>
      <xdr:rowOff>0</xdr:rowOff>
    </xdr:from>
    <xdr:to>
      <xdr:col>6</xdr:col>
      <xdr:colOff>514350</xdr:colOff>
      <xdr:row>19</xdr:row>
      <xdr:rowOff>0</xdr:rowOff>
    </xdr:to>
    <xdr:sp>
      <xdr:nvSpPr>
        <xdr:cNvPr id="306" name="Line 306"/>
        <xdr:cNvSpPr>
          <a:spLocks/>
        </xdr:cNvSpPr>
      </xdr:nvSpPr>
      <xdr:spPr>
        <a:xfrm>
          <a:off x="4514850" y="4343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14</xdr:row>
      <xdr:rowOff>0</xdr:rowOff>
    </xdr:from>
    <xdr:to>
      <xdr:col>24</xdr:col>
      <xdr:colOff>609600</xdr:colOff>
      <xdr:row>14</xdr:row>
      <xdr:rowOff>0</xdr:rowOff>
    </xdr:to>
    <xdr:sp>
      <xdr:nvSpPr>
        <xdr:cNvPr id="307" name="Line 307"/>
        <xdr:cNvSpPr>
          <a:spLocks/>
        </xdr:cNvSpPr>
      </xdr:nvSpPr>
      <xdr:spPr>
        <a:xfrm>
          <a:off x="1722120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28</xdr:row>
      <xdr:rowOff>0</xdr:rowOff>
    </xdr:from>
    <xdr:to>
      <xdr:col>12</xdr:col>
      <xdr:colOff>552450</xdr:colOff>
      <xdr:row>28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534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704850</xdr:colOff>
      <xdr:row>27</xdr:row>
      <xdr:rowOff>9525</xdr:rowOff>
    </xdr:from>
    <xdr:to>
      <xdr:col>12</xdr:col>
      <xdr:colOff>704850</xdr:colOff>
      <xdr:row>28</xdr:row>
      <xdr:rowOff>0</xdr:rowOff>
    </xdr:to>
    <xdr:sp>
      <xdr:nvSpPr>
        <xdr:cNvPr id="309" name="Line 309"/>
        <xdr:cNvSpPr>
          <a:spLocks/>
        </xdr:cNvSpPr>
      </xdr:nvSpPr>
      <xdr:spPr>
        <a:xfrm>
          <a:off x="8705850" y="6410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704850</xdr:colOff>
      <xdr:row>28</xdr:row>
      <xdr:rowOff>0</xdr:rowOff>
    </xdr:from>
    <xdr:to>
      <xdr:col>14</xdr:col>
      <xdr:colOff>581025</xdr:colOff>
      <xdr:row>28</xdr:row>
      <xdr:rowOff>0</xdr:rowOff>
    </xdr:to>
    <xdr:sp>
      <xdr:nvSpPr>
        <xdr:cNvPr id="310" name="Line 310"/>
        <xdr:cNvSpPr>
          <a:spLocks/>
        </xdr:cNvSpPr>
      </xdr:nvSpPr>
      <xdr:spPr>
        <a:xfrm>
          <a:off x="8705850" y="66294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28</xdr:row>
      <xdr:rowOff>0</xdr:rowOff>
    </xdr:from>
    <xdr:to>
      <xdr:col>14</xdr:col>
      <xdr:colOff>581025</xdr:colOff>
      <xdr:row>29</xdr:row>
      <xdr:rowOff>0</xdr:rowOff>
    </xdr:to>
    <xdr:sp>
      <xdr:nvSpPr>
        <xdr:cNvPr id="311" name="Line 311"/>
        <xdr:cNvSpPr>
          <a:spLocks/>
        </xdr:cNvSpPr>
      </xdr:nvSpPr>
      <xdr:spPr>
        <a:xfrm>
          <a:off x="9915525" y="6629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workbookViewId="0" topLeftCell="A1">
      <selection activeCell="C4" sqref="C4"/>
    </sheetView>
  </sheetViews>
  <sheetFormatPr defaultColWidth="9.00390625" defaultRowHeight="12.75"/>
  <cols>
    <col min="1" max="1" width="14.75390625" style="1" customWidth="1"/>
    <col min="2" max="2" width="2.75390625" style="1" customWidth="1"/>
    <col min="3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14.75390625" style="1" customWidth="1"/>
    <col min="12" max="12" width="2.75390625" style="1" customWidth="1"/>
    <col min="13" max="13" width="14.75390625" style="1" customWidth="1"/>
    <col min="14" max="14" width="2.75390625" style="1" customWidth="1"/>
    <col min="15" max="15" width="14.75390625" style="1" customWidth="1"/>
    <col min="16" max="16" width="10.75390625" style="1" customWidth="1"/>
    <col min="17" max="17" width="14.75390625" style="1" customWidth="1"/>
    <col min="18" max="18" width="2.75390625" style="1" customWidth="1"/>
    <col min="19" max="19" width="14.75390625" style="1" customWidth="1"/>
    <col min="20" max="20" width="2.75390625" style="1" customWidth="1"/>
    <col min="21" max="21" width="14.75390625" style="1" customWidth="1"/>
    <col min="22" max="22" width="2.75390625" style="1" customWidth="1"/>
    <col min="23" max="23" width="14.75390625" style="1" customWidth="1"/>
    <col min="24" max="24" width="2.75390625" style="1" customWidth="1"/>
    <col min="25" max="25" width="14.75390625" style="1" customWidth="1"/>
    <col min="26" max="26" width="2.75390625" style="1" customWidth="1"/>
    <col min="27" max="27" width="14.75390625" style="1" customWidth="1"/>
    <col min="28" max="28" width="2.75390625" style="1" customWidth="1"/>
    <col min="29" max="29" width="14.75390625" style="1" customWidth="1"/>
    <col min="30" max="30" width="2.75390625" style="1" customWidth="1"/>
    <col min="31" max="31" width="14.75390625" style="1" customWidth="1"/>
    <col min="32" max="16384" width="9.125" style="1" customWidth="1"/>
  </cols>
  <sheetData>
    <row r="1" ht="18.75" thickBot="1">
      <c r="AA1" s="2" t="s">
        <v>0</v>
      </c>
    </row>
    <row r="2" spans="5:17" ht="20.25">
      <c r="E2" s="3"/>
      <c r="F2" s="3"/>
      <c r="G2" s="3"/>
      <c r="I2" s="4"/>
      <c r="J2" s="4"/>
      <c r="K2" s="4"/>
      <c r="L2" s="3"/>
      <c r="M2" s="3"/>
      <c r="O2" s="202"/>
      <c r="P2" s="203"/>
      <c r="Q2" s="204"/>
    </row>
    <row r="3" spans="5:17" ht="23.25">
      <c r="E3" s="5"/>
      <c r="F3" s="5"/>
      <c r="G3" s="5"/>
      <c r="H3" s="3"/>
      <c r="I3" s="205"/>
      <c r="J3" s="205"/>
      <c r="K3" s="205"/>
      <c r="L3" s="205"/>
      <c r="M3" s="205"/>
      <c r="O3" s="206" t="s">
        <v>1</v>
      </c>
      <c r="P3" s="207"/>
      <c r="Q3" s="208"/>
    </row>
    <row r="4" spans="5:21" ht="27">
      <c r="E4" s="209"/>
      <c r="F4" s="209"/>
      <c r="G4" s="209"/>
      <c r="H4" s="3"/>
      <c r="I4" s="210"/>
      <c r="J4" s="210"/>
      <c r="K4" s="210"/>
      <c r="L4" s="210"/>
      <c r="M4" s="210"/>
      <c r="O4" s="211">
        <f>G10+S10</f>
        <v>1943606</v>
      </c>
      <c r="P4" s="212"/>
      <c r="Q4" s="213"/>
      <c r="U4" s="6"/>
    </row>
    <row r="5" spans="5:17" ht="21" thickBot="1">
      <c r="E5" s="3"/>
      <c r="F5" s="3"/>
      <c r="G5" s="3"/>
      <c r="H5" s="3"/>
      <c r="I5" s="3"/>
      <c r="J5" s="3"/>
      <c r="K5" s="7"/>
      <c r="L5" s="3"/>
      <c r="M5" s="3"/>
      <c r="O5" s="8"/>
      <c r="P5" s="9"/>
      <c r="Q5" s="10"/>
    </row>
    <row r="6" ht="20.25">
      <c r="K6" s="11"/>
    </row>
    <row r="7" spans="9:19" ht="12.75"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7:19" ht="18.75" thickBot="1">
      <c r="G8" s="214"/>
      <c r="H8" s="214"/>
      <c r="I8" s="13"/>
      <c r="J8" s="13"/>
      <c r="K8" s="12"/>
      <c r="L8" s="13"/>
      <c r="M8" s="13"/>
      <c r="N8" s="13"/>
      <c r="O8" s="13"/>
      <c r="P8" s="14"/>
      <c r="Q8" s="13"/>
      <c r="R8" s="13"/>
      <c r="S8" s="3"/>
    </row>
    <row r="9" spans="7:23" ht="18" customHeight="1">
      <c r="G9" s="215"/>
      <c r="H9" s="216"/>
      <c r="I9" s="216"/>
      <c r="J9" s="15"/>
      <c r="K9" s="16"/>
      <c r="L9" s="17"/>
      <c r="M9" s="18"/>
      <c r="N9" s="17"/>
      <c r="O9" s="13"/>
      <c r="P9" s="19"/>
      <c r="Q9" s="18"/>
      <c r="R9" s="17"/>
      <c r="S9" s="20"/>
      <c r="T9" s="21"/>
      <c r="U9" s="21"/>
      <c r="V9" s="21"/>
      <c r="W9" s="22"/>
    </row>
    <row r="10" spans="7:23" ht="18" customHeight="1">
      <c r="G10" s="217">
        <f>E15+G15+I15+K15+M15</f>
        <v>1555326</v>
      </c>
      <c r="H10" s="218"/>
      <c r="I10" s="218"/>
      <c r="J10" s="218"/>
      <c r="K10" s="219"/>
      <c r="L10" s="17"/>
      <c r="M10" s="18"/>
      <c r="N10" s="18"/>
      <c r="O10" s="214"/>
      <c r="P10" s="214"/>
      <c r="Q10" s="18"/>
      <c r="R10" s="17"/>
      <c r="S10" s="217">
        <f>S17+U17+W17</f>
        <v>388280</v>
      </c>
      <c r="T10" s="218"/>
      <c r="U10" s="218"/>
      <c r="V10" s="218"/>
      <c r="W10" s="219"/>
    </row>
    <row r="11" spans="7:23" ht="18" customHeight="1">
      <c r="G11" s="220" t="s">
        <v>2</v>
      </c>
      <c r="H11" s="221"/>
      <c r="I11" s="221"/>
      <c r="J11" s="221"/>
      <c r="K11" s="222"/>
      <c r="L11" s="17"/>
      <c r="M11" s="18"/>
      <c r="N11" s="17"/>
      <c r="O11" s="223"/>
      <c r="P11" s="223"/>
      <c r="Q11" s="18"/>
      <c r="R11" s="17"/>
      <c r="S11" s="220" t="s">
        <v>3</v>
      </c>
      <c r="T11" s="221"/>
      <c r="U11" s="221"/>
      <c r="V11" s="221"/>
      <c r="W11" s="222"/>
    </row>
    <row r="12" spans="7:25" ht="18" customHeight="1" thickBot="1">
      <c r="G12" s="23"/>
      <c r="H12" s="24"/>
      <c r="I12" s="25"/>
      <c r="J12" s="24"/>
      <c r="K12" s="26"/>
      <c r="L12" s="17"/>
      <c r="M12" s="27"/>
      <c r="N12" s="17"/>
      <c r="O12" s="13"/>
      <c r="P12" s="13"/>
      <c r="Q12" s="13"/>
      <c r="R12" s="17"/>
      <c r="S12" s="28"/>
      <c r="T12" s="29"/>
      <c r="U12" s="30"/>
      <c r="V12" s="29"/>
      <c r="W12" s="31"/>
      <c r="Y12" s="13"/>
    </row>
    <row r="13" spans="7:25" ht="18" customHeight="1">
      <c r="G13" s="13"/>
      <c r="H13" s="13"/>
      <c r="I13" s="13"/>
      <c r="J13" s="17"/>
      <c r="K13" s="13"/>
      <c r="L13" s="13"/>
      <c r="M13" s="13"/>
      <c r="N13" s="17"/>
      <c r="O13" s="13"/>
      <c r="P13" s="13"/>
      <c r="Q13" s="13"/>
      <c r="R13" s="17"/>
      <c r="S13" s="13"/>
      <c r="T13" s="13"/>
      <c r="U13" s="13"/>
      <c r="V13" s="13"/>
      <c r="W13" s="13"/>
      <c r="Y13" s="13"/>
    </row>
    <row r="14" spans="7:26" ht="18" customHeight="1" thickBot="1">
      <c r="G14" s="13"/>
      <c r="H14" s="13"/>
      <c r="I14" s="13"/>
      <c r="J14" s="17"/>
      <c r="K14" s="32"/>
      <c r="L14" s="17"/>
      <c r="M14" s="27"/>
      <c r="N14" s="17"/>
      <c r="O14" s="13"/>
      <c r="P14" s="13"/>
      <c r="Q14" s="13"/>
      <c r="R14" s="17"/>
      <c r="S14" s="17"/>
      <c r="T14" s="17"/>
      <c r="U14" s="17"/>
      <c r="V14" s="17"/>
      <c r="W14" s="33"/>
      <c r="X14" s="17"/>
      <c r="Y14" s="13"/>
      <c r="Z14" s="3"/>
    </row>
    <row r="15" spans="3:26" ht="18" customHeight="1">
      <c r="C15" s="27"/>
      <c r="E15" s="34">
        <f>C20+E20</f>
        <v>203600</v>
      </c>
      <c r="F15" s="3"/>
      <c r="G15" s="35">
        <v>140000</v>
      </c>
      <c r="H15" s="6"/>
      <c r="I15" s="36">
        <f>G20+I20+K20</f>
        <v>1187780</v>
      </c>
      <c r="J15" s="17"/>
      <c r="K15" s="37"/>
      <c r="L15" s="17"/>
      <c r="M15" s="38">
        <f>M20+O20</f>
        <v>23946</v>
      </c>
      <c r="N15" s="13"/>
      <c r="O15" s="39"/>
      <c r="P15" s="39"/>
      <c r="Q15" s="37"/>
      <c r="R15" s="17"/>
      <c r="S15" s="34"/>
      <c r="T15" s="40"/>
      <c r="U15" s="41"/>
      <c r="V15" s="40"/>
      <c r="W15" s="42"/>
      <c r="X15" s="40"/>
      <c r="Y15" s="37"/>
      <c r="Z15" s="3"/>
    </row>
    <row r="16" spans="3:26" ht="18" customHeight="1">
      <c r="C16" s="43"/>
      <c r="E16" s="44" t="s">
        <v>4</v>
      </c>
      <c r="F16" s="3"/>
      <c r="G16" s="45" t="s">
        <v>5</v>
      </c>
      <c r="H16" s="6"/>
      <c r="I16" s="46" t="s">
        <v>6</v>
      </c>
      <c r="J16" s="17"/>
      <c r="K16" s="47"/>
      <c r="L16" s="48"/>
      <c r="M16" s="49" t="s">
        <v>7</v>
      </c>
      <c r="N16" s="13"/>
      <c r="O16" s="50"/>
      <c r="P16" s="51"/>
      <c r="Q16" s="52"/>
      <c r="R16" s="17"/>
      <c r="S16" s="53" t="s">
        <v>8</v>
      </c>
      <c r="T16" s="40"/>
      <c r="U16" s="54" t="s">
        <v>9</v>
      </c>
      <c r="V16" s="40"/>
      <c r="W16" s="55" t="s">
        <v>10</v>
      </c>
      <c r="X16" s="40"/>
      <c r="Y16" s="37"/>
      <c r="Z16" s="3"/>
    </row>
    <row r="17" spans="3:27" ht="18" customHeight="1" thickBot="1">
      <c r="C17" s="56"/>
      <c r="D17" s="57"/>
      <c r="E17" s="58"/>
      <c r="F17" s="59"/>
      <c r="G17" s="60"/>
      <c r="H17" s="61"/>
      <c r="I17" s="62"/>
      <c r="J17" s="17"/>
      <c r="K17" s="63"/>
      <c r="L17" s="17"/>
      <c r="M17" s="64"/>
      <c r="N17" s="65"/>
      <c r="O17" s="63"/>
      <c r="P17" s="63"/>
      <c r="Q17" s="56"/>
      <c r="R17" s="66"/>
      <c r="S17" s="67">
        <f>Q21+S21</f>
        <v>258280</v>
      </c>
      <c r="T17" s="68"/>
      <c r="U17" s="69">
        <v>15000</v>
      </c>
      <c r="V17" s="68"/>
      <c r="W17" s="70">
        <v>115000</v>
      </c>
      <c r="X17" s="40"/>
      <c r="Y17" s="63"/>
      <c r="Z17" s="71"/>
      <c r="AA17" s="72"/>
    </row>
    <row r="18" spans="5:26" ht="18" customHeight="1">
      <c r="E18" s="3"/>
      <c r="F18" s="3"/>
      <c r="G18" s="13"/>
      <c r="H18" s="13"/>
      <c r="I18" s="17"/>
      <c r="J18" s="17"/>
      <c r="K18" s="32"/>
      <c r="L18" s="17"/>
      <c r="M18" s="32"/>
      <c r="N18" s="17"/>
      <c r="O18" s="73"/>
      <c r="P18" s="74"/>
      <c r="Q18" s="75"/>
      <c r="R18" s="17"/>
      <c r="W18" s="3"/>
      <c r="X18" s="3"/>
      <c r="Y18" s="71"/>
      <c r="Z18" s="3"/>
    </row>
    <row r="19" spans="5:27" ht="18" customHeight="1" thickBot="1">
      <c r="E19" s="76"/>
      <c r="F19" s="3"/>
      <c r="G19" s="77"/>
      <c r="H19" s="13"/>
      <c r="I19" s="78"/>
      <c r="J19" s="79"/>
      <c r="K19" s="78"/>
      <c r="L19" s="79"/>
      <c r="M19" s="80"/>
      <c r="N19" s="13"/>
      <c r="O19" s="81"/>
      <c r="P19" s="82"/>
      <c r="Q19" s="75"/>
      <c r="R19" s="17"/>
      <c r="S19" s="83"/>
      <c r="T19" s="13"/>
      <c r="U19" s="71"/>
      <c r="V19" s="71"/>
      <c r="W19" s="71"/>
      <c r="X19" s="3"/>
      <c r="Y19" s="71"/>
      <c r="Z19" s="71"/>
      <c r="AA19" s="72"/>
    </row>
    <row r="20" spans="3:31" ht="18" customHeight="1">
      <c r="C20" s="84">
        <v>163100</v>
      </c>
      <c r="E20" s="85">
        <v>40500</v>
      </c>
      <c r="F20" s="13"/>
      <c r="G20" s="36">
        <v>45961.1</v>
      </c>
      <c r="H20" s="86"/>
      <c r="I20" s="87">
        <f>G25+I25+K25+M25+O25</f>
        <v>1132605</v>
      </c>
      <c r="J20" s="88"/>
      <c r="K20" s="89">
        <v>9213.9</v>
      </c>
      <c r="L20" s="90"/>
      <c r="M20" s="91">
        <v>19000</v>
      </c>
      <c r="N20" s="79"/>
      <c r="O20" s="91">
        <v>4946</v>
      </c>
      <c r="P20" s="92"/>
      <c r="Q20" s="93" t="s">
        <v>11</v>
      </c>
      <c r="R20" s="13"/>
      <c r="S20" s="93" t="s">
        <v>12</v>
      </c>
      <c r="T20" s="13"/>
      <c r="U20" s="94"/>
      <c r="V20" s="95"/>
      <c r="W20" s="94"/>
      <c r="X20" s="96"/>
      <c r="Y20" s="94"/>
      <c r="Z20" s="79"/>
      <c r="AA20" s="94"/>
      <c r="AB20" s="97"/>
      <c r="AC20" s="94"/>
      <c r="AD20" s="3"/>
      <c r="AE20" s="98"/>
    </row>
    <row r="21" spans="3:31" ht="18" customHeight="1">
      <c r="C21" s="99" t="s">
        <v>13</v>
      </c>
      <c r="E21" s="100" t="s">
        <v>14</v>
      </c>
      <c r="F21" s="65"/>
      <c r="G21" s="101" t="s">
        <v>15</v>
      </c>
      <c r="H21" s="102"/>
      <c r="I21" s="103" t="s">
        <v>16</v>
      </c>
      <c r="J21" s="104"/>
      <c r="K21" s="105" t="s">
        <v>17</v>
      </c>
      <c r="L21" s="106"/>
      <c r="M21" s="107" t="s">
        <v>18</v>
      </c>
      <c r="N21" s="108"/>
      <c r="O21" s="109" t="s">
        <v>19</v>
      </c>
      <c r="P21" s="63"/>
      <c r="Q21" s="110">
        <v>241699</v>
      </c>
      <c r="R21" s="13"/>
      <c r="S21" s="110">
        <v>16581</v>
      </c>
      <c r="T21" s="13"/>
      <c r="U21" s="63"/>
      <c r="V21" s="32"/>
      <c r="W21" s="111"/>
      <c r="X21" s="112"/>
      <c r="Y21" s="94"/>
      <c r="Z21" s="13"/>
      <c r="AA21" s="94"/>
      <c r="AB21" s="97"/>
      <c r="AC21" s="63"/>
      <c r="AD21" s="3"/>
      <c r="AE21" s="3"/>
    </row>
    <row r="22" spans="3:31" ht="18" customHeight="1" thickBot="1">
      <c r="C22" s="113" t="s">
        <v>20</v>
      </c>
      <c r="E22" s="114"/>
      <c r="F22" s="65"/>
      <c r="G22" s="58"/>
      <c r="H22" s="13"/>
      <c r="I22" s="115"/>
      <c r="J22" s="116"/>
      <c r="K22" s="117" t="s">
        <v>21</v>
      </c>
      <c r="L22" s="118"/>
      <c r="M22" s="119" t="s">
        <v>22</v>
      </c>
      <c r="N22" s="66"/>
      <c r="O22" s="119" t="s">
        <v>23</v>
      </c>
      <c r="P22" s="63"/>
      <c r="Q22" s="120"/>
      <c r="R22" s="13"/>
      <c r="S22" s="121"/>
      <c r="T22" s="13"/>
      <c r="U22" s="122"/>
      <c r="V22" s="13"/>
      <c r="W22" s="112"/>
      <c r="X22" s="40"/>
      <c r="Y22" s="97"/>
      <c r="Z22" s="13"/>
      <c r="AA22" s="97"/>
      <c r="AB22" s="112"/>
      <c r="AC22" s="97"/>
      <c r="AD22" s="3"/>
      <c r="AE22" s="3"/>
    </row>
    <row r="23" spans="7:27" ht="18" customHeight="1">
      <c r="G23" s="17"/>
      <c r="H23" s="17"/>
      <c r="I23" s="123"/>
      <c r="J23" s="17"/>
      <c r="K23" s="17"/>
      <c r="L23" s="17"/>
      <c r="N23" s="17"/>
      <c r="O23" s="13"/>
      <c r="P23" s="13"/>
      <c r="Q23" s="3"/>
      <c r="R23" s="17"/>
      <c r="S23" s="3"/>
      <c r="T23" s="3"/>
      <c r="U23" s="3"/>
      <c r="W23" s="3"/>
      <c r="X23" s="3"/>
      <c r="Y23" s="71"/>
      <c r="Z23" s="71"/>
      <c r="AA23" s="72"/>
    </row>
    <row r="24" spans="3:26" ht="18" customHeight="1" thickBot="1">
      <c r="C24" s="76"/>
      <c r="E24" s="76"/>
      <c r="F24" s="3"/>
      <c r="G24" s="124"/>
      <c r="H24" s="17"/>
      <c r="I24" s="125"/>
      <c r="J24" s="17"/>
      <c r="K24" s="125"/>
      <c r="L24" s="17"/>
      <c r="M24" s="126"/>
      <c r="N24" s="17"/>
      <c r="O24" s="27"/>
      <c r="P24" s="27"/>
      <c r="R24" s="17"/>
      <c r="S24" s="3"/>
      <c r="T24" s="97"/>
      <c r="U24" s="97"/>
      <c r="W24" s="3"/>
      <c r="X24" s="3"/>
      <c r="Y24" s="71"/>
      <c r="Z24" s="3"/>
    </row>
    <row r="25" spans="1:26" ht="18" customHeight="1">
      <c r="A25" s="127"/>
      <c r="C25" s="128">
        <v>40000</v>
      </c>
      <c r="D25" s="129"/>
      <c r="E25" s="128">
        <v>500</v>
      </c>
      <c r="F25" s="13"/>
      <c r="G25" s="128">
        <v>841555</v>
      </c>
      <c r="H25" s="97"/>
      <c r="I25" s="128">
        <v>1000</v>
      </c>
      <c r="J25" s="97"/>
      <c r="K25" s="130">
        <f>K30+K31+M30+I30</f>
        <v>233050</v>
      </c>
      <c r="L25" s="129"/>
      <c r="M25" s="128">
        <v>32000</v>
      </c>
      <c r="N25" s="131"/>
      <c r="O25" s="132">
        <v>25000</v>
      </c>
      <c r="P25" s="90"/>
      <c r="Q25" s="133"/>
      <c r="R25" s="79"/>
      <c r="S25" s="90"/>
      <c r="T25" s="90"/>
      <c r="U25" s="96"/>
      <c r="V25" s="96"/>
      <c r="W25" s="96"/>
      <c r="X25" s="96"/>
      <c r="Y25" s="71"/>
      <c r="Z25" s="3"/>
    </row>
    <row r="26" spans="1:27" ht="18" customHeight="1">
      <c r="A26" s="111"/>
      <c r="C26" s="134" t="s">
        <v>24</v>
      </c>
      <c r="D26" s="102"/>
      <c r="E26" s="134" t="s">
        <v>25</v>
      </c>
      <c r="F26" s="13"/>
      <c r="G26" s="134" t="s">
        <v>26</v>
      </c>
      <c r="H26" s="97"/>
      <c r="I26" s="135" t="s">
        <v>27</v>
      </c>
      <c r="J26" s="97"/>
      <c r="K26" s="110" t="s">
        <v>28</v>
      </c>
      <c r="L26" s="129"/>
      <c r="M26" s="135" t="s">
        <v>29</v>
      </c>
      <c r="N26" s="136"/>
      <c r="O26" s="135" t="s">
        <v>30</v>
      </c>
      <c r="P26" s="106"/>
      <c r="Q26" s="96"/>
      <c r="R26" s="108"/>
      <c r="S26" s="106"/>
      <c r="T26" s="106"/>
      <c r="U26" s="96"/>
      <c r="V26" s="96"/>
      <c r="W26" s="133"/>
      <c r="X26" s="96"/>
      <c r="Y26" s="133"/>
      <c r="Z26" s="3"/>
      <c r="AA26" s="137"/>
    </row>
    <row r="27" spans="1:27" ht="18" customHeight="1" thickBot="1">
      <c r="A27" s="97"/>
      <c r="C27" s="120"/>
      <c r="D27" s="102"/>
      <c r="E27" s="120"/>
      <c r="F27" s="13"/>
      <c r="G27" s="120"/>
      <c r="H27" s="97"/>
      <c r="I27" s="120"/>
      <c r="J27" s="97"/>
      <c r="K27" s="120"/>
      <c r="L27" s="102"/>
      <c r="M27" s="120"/>
      <c r="N27" s="102"/>
      <c r="O27" s="120"/>
      <c r="P27" s="63"/>
      <c r="Q27" s="129"/>
      <c r="R27" s="13"/>
      <c r="S27" s="129"/>
      <c r="T27" s="129"/>
      <c r="U27" s="129"/>
      <c r="V27" s="13"/>
      <c r="W27" s="13"/>
      <c r="X27" s="13"/>
      <c r="Y27" s="133"/>
      <c r="Z27" s="3"/>
      <c r="AA27" s="137"/>
    </row>
    <row r="28" spans="5:27" ht="18" customHeight="1">
      <c r="E28" s="13"/>
      <c r="F28" s="13"/>
      <c r="G28" s="13"/>
      <c r="H28" s="3"/>
      <c r="I28" s="13"/>
      <c r="J28" s="3"/>
      <c r="K28" s="50"/>
      <c r="L28" s="13"/>
      <c r="M28" s="50"/>
      <c r="N28" s="13"/>
      <c r="O28" s="50"/>
      <c r="P28" s="98"/>
      <c r="Q28" s="98"/>
      <c r="R28" s="13"/>
      <c r="S28" s="13"/>
      <c r="T28" s="129"/>
      <c r="U28" s="129"/>
      <c r="V28" s="13"/>
      <c r="W28" s="13"/>
      <c r="X28" s="13"/>
      <c r="Y28" s="133"/>
      <c r="Z28" s="71"/>
      <c r="AA28" s="138"/>
    </row>
    <row r="29" spans="5:27" ht="18" customHeight="1" thickBot="1">
      <c r="E29" s="3"/>
      <c r="F29" s="3"/>
      <c r="G29" s="13"/>
      <c r="H29" s="17"/>
      <c r="I29" s="13"/>
      <c r="J29" s="17"/>
      <c r="K29" s="13"/>
      <c r="L29" s="13"/>
      <c r="M29" s="13"/>
      <c r="N29" s="13"/>
      <c r="O29" s="139"/>
      <c r="P29" s="139"/>
      <c r="Q29" s="13"/>
      <c r="R29" s="17"/>
      <c r="S29" s="3"/>
      <c r="T29" s="3"/>
      <c r="U29" s="3"/>
      <c r="W29" s="3"/>
      <c r="X29" s="3"/>
      <c r="Y29" s="71"/>
      <c r="Z29" s="71"/>
      <c r="AA29" s="72"/>
    </row>
    <row r="30" spans="7:26" ht="18" customHeight="1">
      <c r="G30" s="94"/>
      <c r="H30" s="129"/>
      <c r="I30" s="132">
        <v>2000</v>
      </c>
      <c r="J30" s="140"/>
      <c r="K30" s="132">
        <v>88150</v>
      </c>
      <c r="L30" s="131"/>
      <c r="M30" s="141">
        <v>128155.133</v>
      </c>
      <c r="N30" s="79"/>
      <c r="O30" s="132">
        <v>7000</v>
      </c>
      <c r="P30" s="142"/>
      <c r="Q30" s="13"/>
      <c r="R30" s="17"/>
      <c r="S30" s="3"/>
      <c r="T30" s="3"/>
      <c r="U30" s="3"/>
      <c r="W30" s="142"/>
      <c r="X30" s="3"/>
      <c r="Y30" s="3"/>
      <c r="Z30" s="3"/>
    </row>
    <row r="31" spans="7:26" ht="18" customHeight="1">
      <c r="G31" s="94"/>
      <c r="H31" s="129"/>
      <c r="I31" s="128"/>
      <c r="J31" s="140"/>
      <c r="K31" s="143">
        <v>14744.867</v>
      </c>
      <c r="L31" s="131"/>
      <c r="M31" s="128"/>
      <c r="N31" s="79"/>
      <c r="O31" s="128"/>
      <c r="P31" s="142"/>
      <c r="Q31" s="13"/>
      <c r="R31" s="17"/>
      <c r="S31" s="3"/>
      <c r="T31" s="3"/>
      <c r="U31" s="3"/>
      <c r="W31" s="142"/>
      <c r="X31" s="3"/>
      <c r="Y31" s="3"/>
      <c r="Z31" s="3"/>
    </row>
    <row r="32" spans="5:26" ht="18" customHeight="1">
      <c r="E32" s="3"/>
      <c r="F32" s="3"/>
      <c r="G32" s="144"/>
      <c r="H32" s="129"/>
      <c r="I32" s="134" t="s">
        <v>31</v>
      </c>
      <c r="J32" s="129"/>
      <c r="K32" s="134" t="s">
        <v>32</v>
      </c>
      <c r="L32" s="129"/>
      <c r="M32" s="134" t="s">
        <v>33</v>
      </c>
      <c r="N32" s="13"/>
      <c r="O32" s="145" t="s">
        <v>34</v>
      </c>
      <c r="P32" s="32"/>
      <c r="Q32" s="13"/>
      <c r="R32" s="17"/>
      <c r="S32" s="3"/>
      <c r="T32" s="3"/>
      <c r="U32" s="3"/>
      <c r="W32" s="3"/>
      <c r="X32" s="3"/>
      <c r="Y32" s="3"/>
      <c r="Z32" s="3"/>
    </row>
    <row r="33" spans="5:26" ht="18" customHeight="1" thickBot="1">
      <c r="E33" s="3"/>
      <c r="F33" s="3"/>
      <c r="G33" s="63"/>
      <c r="H33" s="102"/>
      <c r="I33" s="120"/>
      <c r="J33" s="40"/>
      <c r="K33" s="120" t="s">
        <v>35</v>
      </c>
      <c r="L33" s="102"/>
      <c r="M33" s="120"/>
      <c r="N33" s="13"/>
      <c r="O33" s="121"/>
      <c r="P33" s="13"/>
      <c r="Q33" s="13"/>
      <c r="R33" s="17"/>
      <c r="S33" s="3"/>
      <c r="T33" s="3"/>
      <c r="U33" s="3"/>
      <c r="W33" s="3"/>
      <c r="X33" s="3"/>
      <c r="Y33" s="3"/>
      <c r="Z33" s="3"/>
    </row>
    <row r="34" spans="5:18" ht="13.5">
      <c r="E34" s="3"/>
      <c r="F34" s="3"/>
      <c r="G34" s="13"/>
      <c r="H34" s="13"/>
      <c r="I34" s="146"/>
      <c r="J34" s="17"/>
      <c r="K34" s="147"/>
      <c r="L34" s="129"/>
      <c r="M34" s="129"/>
      <c r="N34" s="13"/>
      <c r="O34" s="13"/>
      <c r="P34" s="13"/>
      <c r="Q34" s="13"/>
      <c r="R34" s="17"/>
    </row>
    <row r="35" spans="5:18" ht="13.5">
      <c r="E35" s="3"/>
      <c r="F35" s="3"/>
      <c r="G35" s="13"/>
      <c r="H35" s="3"/>
      <c r="I35" s="148"/>
      <c r="K35" s="149"/>
      <c r="L35" s="146"/>
      <c r="M35" s="146"/>
      <c r="N35" s="13"/>
      <c r="O35" s="13"/>
      <c r="P35" s="13"/>
      <c r="Q35" s="13"/>
      <c r="R35" s="17"/>
    </row>
    <row r="36" spans="5:18" ht="17.25" thickBot="1">
      <c r="E36" s="3"/>
      <c r="F36" s="3"/>
      <c r="G36" s="150"/>
      <c r="H36" s="151"/>
      <c r="K36" s="3"/>
      <c r="L36" s="13"/>
      <c r="M36" s="13"/>
      <c r="N36" s="13"/>
      <c r="O36" s="13"/>
      <c r="P36" s="13"/>
      <c r="Q36" s="13"/>
      <c r="R36" s="17"/>
    </row>
    <row r="37" spans="5:18" ht="17.25" thickBot="1">
      <c r="E37" s="152"/>
      <c r="F37" s="153"/>
      <c r="G37" s="150" t="s">
        <v>36</v>
      </c>
      <c r="H37" s="151"/>
      <c r="J37" s="154"/>
      <c r="K37" s="155"/>
      <c r="L37" s="17"/>
      <c r="M37" s="18"/>
      <c r="N37" s="17"/>
      <c r="O37" s="17"/>
      <c r="P37" s="17"/>
      <c r="Q37" s="17"/>
      <c r="R37" s="17"/>
    </row>
    <row r="38" spans="5:18" ht="16.5">
      <c r="E38" s="32"/>
      <c r="F38" s="3"/>
      <c r="G38" s="156"/>
      <c r="H38" s="151"/>
      <c r="L38" s="17"/>
      <c r="M38" s="18"/>
      <c r="N38" s="17"/>
      <c r="O38" s="17"/>
      <c r="P38" s="17"/>
      <c r="Q38" s="17"/>
      <c r="R38" s="17"/>
    </row>
    <row r="39" spans="5:18" ht="16.5">
      <c r="E39" s="13"/>
      <c r="F39" s="97"/>
      <c r="G39" s="65"/>
      <c r="H39" s="65"/>
      <c r="I39" s="17"/>
      <c r="J39" s="17"/>
      <c r="K39" s="155"/>
      <c r="L39" s="17"/>
      <c r="M39" s="18"/>
      <c r="N39" s="17"/>
      <c r="O39" s="17"/>
      <c r="P39" s="17"/>
      <c r="Q39" s="17"/>
      <c r="R39" s="17"/>
    </row>
    <row r="40" spans="5:18" ht="16.5">
      <c r="E40" s="13"/>
      <c r="F40" s="3"/>
      <c r="G40" s="65"/>
      <c r="H40" s="65"/>
      <c r="I40" s="17"/>
      <c r="J40" s="17"/>
      <c r="K40" s="17"/>
      <c r="L40" s="17"/>
      <c r="M40" s="18"/>
      <c r="N40" s="17"/>
      <c r="O40" s="17"/>
      <c r="P40" s="17"/>
      <c r="Q40" s="17"/>
      <c r="R40" s="17"/>
    </row>
    <row r="41" spans="5:18" ht="16.5">
      <c r="E41" s="13"/>
      <c r="G41" s="65"/>
      <c r="H41" s="65"/>
      <c r="I41" s="97"/>
      <c r="J41" s="17"/>
      <c r="K41" s="17"/>
      <c r="L41" s="17"/>
      <c r="M41" s="18"/>
      <c r="N41" s="17"/>
      <c r="O41" s="17"/>
      <c r="P41" s="17"/>
      <c r="Q41" s="17"/>
      <c r="R41" s="17"/>
    </row>
    <row r="42" spans="7:18" ht="16.5">
      <c r="G42" s="66"/>
      <c r="H42" s="66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6.5">
      <c r="C43" s="150" t="s">
        <v>37</v>
      </c>
      <c r="D43" s="151"/>
      <c r="G43" s="150"/>
      <c r="H43" s="151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6.5">
      <c r="C44" s="156" t="s">
        <v>38</v>
      </c>
      <c r="D44" s="151"/>
      <c r="G44" s="156"/>
      <c r="H44" s="151"/>
      <c r="J44" s="17"/>
      <c r="K44" s="17"/>
      <c r="L44" s="17"/>
      <c r="M44" s="17"/>
      <c r="N44" s="17"/>
      <c r="O44" s="17"/>
      <c r="P44" s="17"/>
      <c r="Q44" s="17"/>
      <c r="R44" s="17"/>
    </row>
    <row r="45" spans="7:18" ht="12.75"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7:18" ht="12.75"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7:18" ht="12.75"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7:18" ht="12.75"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7:18" ht="12.75"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7:18" ht="12.75"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7:18" ht="12.75"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7:18" ht="12.75"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7:18" ht="12.75"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7:18" ht="12.75"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7:18" ht="12.75"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7:18" ht="12.75"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7:18" ht="12.75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7:18" ht="12.75"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7:18" ht="12.75"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7:18" ht="12.75"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7:18" ht="12.75"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7:18" ht="12.75"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7:18" ht="12.75"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7:18" ht="12.75"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7:18" ht="12.75"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7:18" ht="12.75"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7:18" ht="12.75"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7:18" ht="12.75"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7:18" ht="12.75"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7:18" ht="12.75"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7:18" ht="12.75"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7:18" ht="12.75"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7:18" ht="12.75"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7:18" ht="12.75"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7:18" ht="12.75"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7:18" ht="12.75"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7:18" ht="12.75"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7:18" ht="12.75"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7:18" ht="12.75"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7:18" ht="12.75"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7:18" ht="12.75"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7:18" ht="12.75"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7:18" ht="12.75"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7:18" ht="12.75"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7:18" ht="12.75"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7:18" ht="12.75"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7:18" ht="12.75"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7:18" ht="12.75"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7:18" ht="12.75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7:18" ht="12.75"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7:18" ht="12.75"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7:18" ht="12.75"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7:18" ht="12.75"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7:18" ht="12.75"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7:18" ht="12.75"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7:18" ht="12.75"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7:18" ht="12.75"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7:18" ht="12.75"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7:18" ht="12.75"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7:18" ht="12.75"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7:18" ht="12.75"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7:18" ht="12.75"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7:18" ht="12.75"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7:18" ht="12.75"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7:18" ht="12.75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7:18" ht="12.75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7:18" ht="12.75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7:18" ht="12.75"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7:18" ht="12.75"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7:18" ht="12.75"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</sheetData>
  <mergeCells count="14">
    <mergeCell ref="S10:W10"/>
    <mergeCell ref="G11:K11"/>
    <mergeCell ref="O11:P11"/>
    <mergeCell ref="S11:W11"/>
    <mergeCell ref="G8:H8"/>
    <mergeCell ref="G9:I9"/>
    <mergeCell ref="G10:K10"/>
    <mergeCell ref="O10:P10"/>
    <mergeCell ref="O2:Q2"/>
    <mergeCell ref="I3:M3"/>
    <mergeCell ref="O3:Q3"/>
    <mergeCell ref="E4:G4"/>
    <mergeCell ref="I4:M4"/>
    <mergeCell ref="O4:Q4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80"/>
  <sheetViews>
    <sheetView workbookViewId="0" topLeftCell="A1">
      <selection activeCell="L10" sqref="L10"/>
    </sheetView>
  </sheetViews>
  <sheetFormatPr defaultColWidth="9.00390625" defaultRowHeight="12.75"/>
  <cols>
    <col min="1" max="1" width="5.75390625" style="157" customWidth="1"/>
    <col min="2" max="2" width="26.125" style="157" customWidth="1"/>
    <col min="3" max="3" width="8.75390625" style="157" customWidth="1"/>
    <col min="4" max="4" width="37.125" style="157" customWidth="1"/>
    <col min="5" max="5" width="8.875" style="160" hidden="1" customWidth="1"/>
    <col min="6" max="6" width="15.00390625" style="160" customWidth="1"/>
    <col min="7" max="7" width="10.00390625" style="160" hidden="1" customWidth="1"/>
    <col min="8" max="8" width="8.25390625" style="160" hidden="1" customWidth="1"/>
    <col min="10" max="10" width="11.75390625" style="0" bestFit="1" customWidth="1"/>
  </cols>
  <sheetData>
    <row r="3" spans="2:8" ht="12.75">
      <c r="B3" s="158" t="s">
        <v>39</v>
      </c>
      <c r="C3" s="158"/>
      <c r="D3" s="158"/>
      <c r="E3" s="159"/>
      <c r="F3" s="159"/>
      <c r="G3" s="159"/>
      <c r="H3" s="159"/>
    </row>
    <row r="4" spans="2:8" ht="12.75">
      <c r="B4" s="158" t="s">
        <v>40</v>
      </c>
      <c r="C4" s="158"/>
      <c r="D4" s="158"/>
      <c r="E4" s="159"/>
      <c r="F4" s="159"/>
      <c r="G4" s="159"/>
      <c r="H4" s="159"/>
    </row>
    <row r="5" spans="2:8" ht="12.75">
      <c r="B5" s="158" t="s">
        <v>41</v>
      </c>
      <c r="C5" s="158"/>
      <c r="D5" s="158"/>
      <c r="E5" s="159"/>
      <c r="F5" s="159"/>
      <c r="G5" s="159"/>
      <c r="H5" s="159"/>
    </row>
    <row r="7" spans="1:8" ht="18">
      <c r="A7" s="161" t="s">
        <v>42</v>
      </c>
      <c r="B7" s="162" t="s">
        <v>43</v>
      </c>
      <c r="C7" s="163"/>
      <c r="D7" s="164"/>
      <c r="E7" s="165"/>
      <c r="F7" s="165"/>
      <c r="G7" s="165"/>
      <c r="H7" s="166"/>
    </row>
    <row r="8" spans="1:8" ht="13.5" thickBot="1">
      <c r="A8" s="157" t="s">
        <v>42</v>
      </c>
      <c r="C8" s="167"/>
      <c r="E8" s="168"/>
      <c r="F8" s="168"/>
      <c r="G8" s="168"/>
      <c r="H8" s="168"/>
    </row>
    <row r="9" spans="1:8" ht="13.5" thickBot="1">
      <c r="A9" s="157" t="s">
        <v>42</v>
      </c>
      <c r="B9" s="169"/>
      <c r="C9" s="170"/>
      <c r="D9" s="171" t="s">
        <v>44</v>
      </c>
      <c r="E9" s="172"/>
      <c r="F9" s="173"/>
      <c r="G9" s="172"/>
      <c r="H9" s="173"/>
    </row>
    <row r="10" spans="1:12" ht="34.5" customHeight="1">
      <c r="A10" s="157" t="s">
        <v>42</v>
      </c>
      <c r="B10" s="174" t="s">
        <v>45</v>
      </c>
      <c r="C10" s="175" t="s">
        <v>46</v>
      </c>
      <c r="D10" s="176" t="s">
        <v>47</v>
      </c>
      <c r="E10" s="177" t="s">
        <v>48</v>
      </c>
      <c r="F10" s="178" t="s">
        <v>49</v>
      </c>
      <c r="G10" s="177" t="s">
        <v>50</v>
      </c>
      <c r="H10" s="178" t="s">
        <v>51</v>
      </c>
      <c r="L10" t="s">
        <v>104</v>
      </c>
    </row>
    <row r="11" spans="1:8" ht="13.5" customHeight="1" thickBot="1">
      <c r="A11" s="157" t="s">
        <v>42</v>
      </c>
      <c r="B11" s="179"/>
      <c r="C11" s="180"/>
      <c r="D11" s="181" t="s">
        <v>52</v>
      </c>
      <c r="E11" s="182"/>
      <c r="F11" s="183"/>
      <c r="G11" s="182"/>
      <c r="H11" s="183"/>
    </row>
    <row r="12" spans="1:8" ht="13.5" thickBot="1">
      <c r="A12" s="157" t="s">
        <v>42</v>
      </c>
      <c r="B12" s="169"/>
      <c r="C12" s="170"/>
      <c r="D12" s="171" t="s">
        <v>53</v>
      </c>
      <c r="E12" s="184">
        <v>0</v>
      </c>
      <c r="F12" s="185">
        <v>0</v>
      </c>
      <c r="G12" s="184">
        <f>F12-E12</f>
        <v>0</v>
      </c>
      <c r="H12" s="186" t="str">
        <f>IF(E12=0,"***",F12/E12)</f>
        <v>***</v>
      </c>
    </row>
    <row r="13" spans="1:8" ht="13.5" thickBot="1">
      <c r="A13" s="157" t="s">
        <v>42</v>
      </c>
      <c r="C13" s="167"/>
      <c r="E13" s="168"/>
      <c r="F13" s="168"/>
      <c r="G13" s="168"/>
      <c r="H13" s="168"/>
    </row>
    <row r="14" spans="1:8" ht="13.5" thickBot="1">
      <c r="A14" s="157" t="s">
        <v>42</v>
      </c>
      <c r="B14" s="169"/>
      <c r="C14" s="170"/>
      <c r="D14" s="171" t="s">
        <v>54</v>
      </c>
      <c r="E14" s="172"/>
      <c r="F14" s="173"/>
      <c r="G14" s="172"/>
      <c r="H14" s="173"/>
    </row>
    <row r="15" spans="1:8" ht="34.5" customHeight="1">
      <c r="A15" s="157" t="s">
        <v>42</v>
      </c>
      <c r="B15" s="174" t="s">
        <v>45</v>
      </c>
      <c r="C15" s="175" t="s">
        <v>55</v>
      </c>
      <c r="D15" s="176" t="s">
        <v>47</v>
      </c>
      <c r="E15" s="177" t="s">
        <v>48</v>
      </c>
      <c r="F15" s="178" t="s">
        <v>49</v>
      </c>
      <c r="G15" s="177" t="s">
        <v>50</v>
      </c>
      <c r="H15" s="178" t="s">
        <v>51</v>
      </c>
    </row>
    <row r="16" spans="1:8" ht="13.5" customHeight="1" thickBot="1">
      <c r="A16" s="157" t="s">
        <v>42</v>
      </c>
      <c r="B16" s="179"/>
      <c r="C16" s="180"/>
      <c r="D16" s="181" t="s">
        <v>52</v>
      </c>
      <c r="E16" s="182"/>
      <c r="F16" s="183"/>
      <c r="G16" s="182"/>
      <c r="H16" s="183"/>
    </row>
    <row r="17" spans="1:8" ht="13.5" thickBot="1">
      <c r="A17" s="157" t="s">
        <v>42</v>
      </c>
      <c r="B17" s="187" t="s">
        <v>56</v>
      </c>
      <c r="C17" s="188"/>
      <c r="D17" s="189"/>
      <c r="E17" s="190"/>
      <c r="F17" s="191"/>
      <c r="G17" s="190"/>
      <c r="H17" s="191"/>
    </row>
    <row r="18" spans="1:8" ht="12.75">
      <c r="A18" s="157" t="s">
        <v>42</v>
      </c>
      <c r="B18" s="192" t="s">
        <v>57</v>
      </c>
      <c r="C18" s="193" t="s">
        <v>58</v>
      </c>
      <c r="D18" s="194" t="s">
        <v>59</v>
      </c>
      <c r="E18" s="195">
        <v>0</v>
      </c>
      <c r="F18" s="196">
        <v>140000</v>
      </c>
      <c r="G18" s="195">
        <f>F18-E18</f>
        <v>140000</v>
      </c>
      <c r="H18" s="196" t="str">
        <f>IF(E18=0,"***",F18/E18)</f>
        <v>***</v>
      </c>
    </row>
    <row r="19" spans="1:8" ht="13.5" thickBot="1">
      <c r="A19" s="157" t="s">
        <v>42</v>
      </c>
      <c r="B19" s="197"/>
      <c r="C19" s="198"/>
      <c r="D19" s="199" t="s">
        <v>60</v>
      </c>
      <c r="E19" s="200"/>
      <c r="F19" s="201">
        <v>140000</v>
      </c>
      <c r="G19" s="200"/>
      <c r="H19" s="201"/>
    </row>
    <row r="20" spans="1:8" ht="13.5" thickBot="1">
      <c r="A20" s="157" t="s">
        <v>42</v>
      </c>
      <c r="B20" s="187" t="s">
        <v>61</v>
      </c>
      <c r="C20" s="188"/>
      <c r="D20" s="189"/>
      <c r="E20" s="190"/>
      <c r="F20" s="191">
        <v>140000</v>
      </c>
      <c r="G20" s="190"/>
      <c r="H20" s="191"/>
    </row>
    <row r="21" spans="1:8" ht="13.5" thickBot="1">
      <c r="A21" s="157" t="s">
        <v>42</v>
      </c>
      <c r="B21" s="187" t="s">
        <v>62</v>
      </c>
      <c r="C21" s="188"/>
      <c r="D21" s="189"/>
      <c r="E21" s="190"/>
      <c r="F21" s="191"/>
      <c r="G21" s="190"/>
      <c r="H21" s="191"/>
    </row>
    <row r="22" spans="1:8" ht="12.75">
      <c r="A22" s="157" t="s">
        <v>42</v>
      </c>
      <c r="B22" s="192" t="s">
        <v>63</v>
      </c>
      <c r="C22" s="193" t="s">
        <v>64</v>
      </c>
      <c r="D22" s="194" t="s">
        <v>65</v>
      </c>
      <c r="E22" s="195">
        <v>0</v>
      </c>
      <c r="F22" s="196">
        <v>28125</v>
      </c>
      <c r="G22" s="195">
        <f>F22-E22</f>
        <v>28125</v>
      </c>
      <c r="H22" s="196" t="str">
        <f>IF(E22=0,"***",F22/E22)</f>
        <v>***</v>
      </c>
    </row>
    <row r="23" spans="1:8" ht="12.75">
      <c r="A23" s="157" t="s">
        <v>42</v>
      </c>
      <c r="B23" s="197"/>
      <c r="C23" s="198"/>
      <c r="D23" s="199" t="s">
        <v>60</v>
      </c>
      <c r="E23" s="200"/>
      <c r="F23" s="201">
        <v>28125</v>
      </c>
      <c r="G23" s="200"/>
      <c r="H23" s="201"/>
    </row>
    <row r="24" spans="1:8" ht="12.75">
      <c r="A24" s="157" t="s">
        <v>42</v>
      </c>
      <c r="B24" s="192" t="s">
        <v>66</v>
      </c>
      <c r="C24" s="193" t="s">
        <v>64</v>
      </c>
      <c r="D24" s="194" t="s">
        <v>65</v>
      </c>
      <c r="E24" s="195">
        <v>0</v>
      </c>
      <c r="F24" s="196">
        <v>61482</v>
      </c>
      <c r="G24" s="195">
        <f>F24-E24</f>
        <v>61482</v>
      </c>
      <c r="H24" s="196" t="str">
        <f>IF(E24=0,"***",F24/E24)</f>
        <v>***</v>
      </c>
    </row>
    <row r="25" spans="1:8" ht="12.75">
      <c r="A25" s="157" t="s">
        <v>42</v>
      </c>
      <c r="B25" s="197"/>
      <c r="C25" s="198"/>
      <c r="D25" s="199" t="s">
        <v>60</v>
      </c>
      <c r="E25" s="200"/>
      <c r="F25" s="201">
        <v>61482</v>
      </c>
      <c r="G25" s="200"/>
      <c r="H25" s="201"/>
    </row>
    <row r="26" spans="1:8" ht="12.75">
      <c r="A26" s="157" t="s">
        <v>42</v>
      </c>
      <c r="B26" s="192" t="s">
        <v>67</v>
      </c>
      <c r="C26" s="193" t="s">
        <v>64</v>
      </c>
      <c r="D26" s="194" t="s">
        <v>65</v>
      </c>
      <c r="E26" s="195">
        <v>0</v>
      </c>
      <c r="F26" s="196">
        <v>19582</v>
      </c>
      <c r="G26" s="195">
        <f>F26-E26</f>
        <v>19582</v>
      </c>
      <c r="H26" s="196" t="str">
        <f>IF(E26=0,"***",F26/E26)</f>
        <v>***</v>
      </c>
    </row>
    <row r="27" spans="1:8" ht="12.75">
      <c r="A27" s="157" t="s">
        <v>42</v>
      </c>
      <c r="B27" s="197"/>
      <c r="C27" s="198"/>
      <c r="D27" s="199" t="s">
        <v>60</v>
      </c>
      <c r="E27" s="200"/>
      <c r="F27" s="201">
        <v>19582</v>
      </c>
      <c r="G27" s="200"/>
      <c r="H27" s="201"/>
    </row>
    <row r="28" spans="1:8" ht="12.75">
      <c r="A28" s="157" t="s">
        <v>42</v>
      </c>
      <c r="B28" s="192" t="s">
        <v>68</v>
      </c>
      <c r="C28" s="193" t="s">
        <v>64</v>
      </c>
      <c r="D28" s="194" t="s">
        <v>65</v>
      </c>
      <c r="E28" s="195">
        <v>0</v>
      </c>
      <c r="F28" s="196">
        <v>22369</v>
      </c>
      <c r="G28" s="195">
        <f>F28-E28</f>
        <v>22369</v>
      </c>
      <c r="H28" s="196" t="str">
        <f>IF(E28=0,"***",F28/E28)</f>
        <v>***</v>
      </c>
    </row>
    <row r="29" spans="1:8" ht="12.75">
      <c r="A29" s="157" t="s">
        <v>42</v>
      </c>
      <c r="B29" s="197"/>
      <c r="C29" s="198"/>
      <c r="D29" s="199" t="s">
        <v>60</v>
      </c>
      <c r="E29" s="200"/>
      <c r="F29" s="201">
        <v>22369</v>
      </c>
      <c r="G29" s="200"/>
      <c r="H29" s="201"/>
    </row>
    <row r="30" spans="1:8" ht="12.75">
      <c r="A30" s="157" t="s">
        <v>42</v>
      </c>
      <c r="B30" s="192" t="s">
        <v>69</v>
      </c>
      <c r="C30" s="193" t="s">
        <v>64</v>
      </c>
      <c r="D30" s="194" t="s">
        <v>65</v>
      </c>
      <c r="E30" s="195">
        <v>0</v>
      </c>
      <c r="F30" s="196">
        <v>12163</v>
      </c>
      <c r="G30" s="195">
        <f>F30-E30</f>
        <v>12163</v>
      </c>
      <c r="H30" s="196" t="str">
        <f>IF(E30=0,"***",F30/E30)</f>
        <v>***</v>
      </c>
    </row>
    <row r="31" spans="1:8" ht="12.75">
      <c r="A31" s="157" t="s">
        <v>42</v>
      </c>
      <c r="B31" s="197"/>
      <c r="C31" s="198"/>
      <c r="D31" s="199" t="s">
        <v>60</v>
      </c>
      <c r="E31" s="200"/>
      <c r="F31" s="201">
        <v>12163</v>
      </c>
      <c r="G31" s="200"/>
      <c r="H31" s="201"/>
    </row>
    <row r="32" spans="1:8" ht="12.75">
      <c r="A32" s="157" t="s">
        <v>42</v>
      </c>
      <c r="B32" s="192" t="s">
        <v>70</v>
      </c>
      <c r="C32" s="193" t="s">
        <v>64</v>
      </c>
      <c r="D32" s="194" t="s">
        <v>65</v>
      </c>
      <c r="E32" s="195">
        <v>0</v>
      </c>
      <c r="F32" s="196">
        <v>38137</v>
      </c>
      <c r="G32" s="195">
        <f>F32-E32</f>
        <v>38137</v>
      </c>
      <c r="H32" s="196" t="str">
        <f>IF(E32=0,"***",F32/E32)</f>
        <v>***</v>
      </c>
    </row>
    <row r="33" spans="1:8" ht="12.75">
      <c r="A33" s="157" t="s">
        <v>42</v>
      </c>
      <c r="B33" s="197"/>
      <c r="C33" s="198"/>
      <c r="D33" s="199" t="s">
        <v>60</v>
      </c>
      <c r="E33" s="200"/>
      <c r="F33" s="201">
        <v>38137</v>
      </c>
      <c r="G33" s="200"/>
      <c r="H33" s="201"/>
    </row>
    <row r="34" spans="1:8" ht="12.75">
      <c r="A34" s="157" t="s">
        <v>42</v>
      </c>
      <c r="B34" s="192" t="s">
        <v>71</v>
      </c>
      <c r="C34" s="193" t="s">
        <v>72</v>
      </c>
      <c r="D34" s="194" t="s">
        <v>73</v>
      </c>
      <c r="E34" s="195">
        <v>0</v>
      </c>
      <c r="F34" s="196">
        <v>59300</v>
      </c>
      <c r="G34" s="195">
        <f>F34-E34</f>
        <v>59300</v>
      </c>
      <c r="H34" s="196" t="str">
        <f>IF(E34=0,"***",F34/E34)</f>
        <v>***</v>
      </c>
    </row>
    <row r="35" spans="1:8" ht="12.75">
      <c r="A35" s="157" t="s">
        <v>42</v>
      </c>
      <c r="B35" s="197"/>
      <c r="C35" s="198"/>
      <c r="D35" s="199" t="s">
        <v>60</v>
      </c>
      <c r="E35" s="200"/>
      <c r="F35" s="201">
        <v>59300</v>
      </c>
      <c r="G35" s="200"/>
      <c r="H35" s="201"/>
    </row>
    <row r="36" spans="1:8" ht="12.75">
      <c r="A36" s="157" t="s">
        <v>42</v>
      </c>
      <c r="B36" s="192" t="s">
        <v>74</v>
      </c>
      <c r="C36" s="193" t="s">
        <v>64</v>
      </c>
      <c r="D36" s="194" t="s">
        <v>65</v>
      </c>
      <c r="E36" s="195">
        <v>0</v>
      </c>
      <c r="F36" s="196">
        <v>65383</v>
      </c>
      <c r="G36" s="195">
        <f>F36-E36</f>
        <v>65383</v>
      </c>
      <c r="H36" s="196" t="str">
        <f>IF(E36=0,"***",F36/E36)</f>
        <v>***</v>
      </c>
    </row>
    <row r="37" spans="1:8" ht="12.75">
      <c r="A37" s="157" t="s">
        <v>42</v>
      </c>
      <c r="B37" s="197"/>
      <c r="C37" s="198"/>
      <c r="D37" s="199" t="s">
        <v>60</v>
      </c>
      <c r="E37" s="200"/>
      <c r="F37" s="201">
        <v>65383</v>
      </c>
      <c r="G37" s="200"/>
      <c r="H37" s="201"/>
    </row>
    <row r="38" spans="1:8" ht="12.75">
      <c r="A38" s="157" t="s">
        <v>42</v>
      </c>
      <c r="B38" s="192" t="s">
        <v>75</v>
      </c>
      <c r="C38" s="193" t="s">
        <v>76</v>
      </c>
      <c r="D38" s="194" t="s">
        <v>77</v>
      </c>
      <c r="E38" s="195">
        <v>0</v>
      </c>
      <c r="F38" s="196">
        <v>23590</v>
      </c>
      <c r="G38" s="195">
        <f>F38-E38</f>
        <v>23590</v>
      </c>
      <c r="H38" s="196" t="str">
        <f>IF(E38=0,"***",F38/E38)</f>
        <v>***</v>
      </c>
    </row>
    <row r="39" spans="1:8" ht="12.75">
      <c r="A39" s="157" t="s">
        <v>42</v>
      </c>
      <c r="B39" s="197"/>
      <c r="C39" s="198"/>
      <c r="D39" s="199" t="s">
        <v>60</v>
      </c>
      <c r="E39" s="200"/>
      <c r="F39" s="201">
        <v>23590</v>
      </c>
      <c r="G39" s="200"/>
      <c r="H39" s="201"/>
    </row>
    <row r="40" spans="1:8" ht="12.75">
      <c r="A40" s="157" t="s">
        <v>42</v>
      </c>
      <c r="B40" s="192" t="s">
        <v>78</v>
      </c>
      <c r="C40" s="193" t="s">
        <v>79</v>
      </c>
      <c r="D40" s="194" t="s">
        <v>80</v>
      </c>
      <c r="E40" s="195">
        <v>0</v>
      </c>
      <c r="F40" s="196">
        <v>163100</v>
      </c>
      <c r="G40" s="195">
        <f>F40-E40</f>
        <v>163100</v>
      </c>
      <c r="H40" s="196" t="str">
        <f>IF(E40=0,"***",F40/E40)</f>
        <v>***</v>
      </c>
    </row>
    <row r="41" spans="1:8" ht="12.75">
      <c r="A41" s="157" t="s">
        <v>42</v>
      </c>
      <c r="B41" s="197"/>
      <c r="C41" s="198"/>
      <c r="D41" s="199" t="s">
        <v>60</v>
      </c>
      <c r="E41" s="200"/>
      <c r="F41" s="201">
        <v>163100</v>
      </c>
      <c r="G41" s="200"/>
      <c r="H41" s="201"/>
    </row>
    <row r="42" spans="1:8" ht="12.75">
      <c r="A42" s="157" t="s">
        <v>42</v>
      </c>
      <c r="B42" s="192" t="s">
        <v>81</v>
      </c>
      <c r="C42" s="193" t="s">
        <v>72</v>
      </c>
      <c r="D42" s="194" t="s">
        <v>73</v>
      </c>
      <c r="E42" s="195">
        <v>0</v>
      </c>
      <c r="F42" s="196">
        <f>54431+5600</f>
        <v>60031</v>
      </c>
      <c r="G42" s="195">
        <f>F42-E42</f>
        <v>60031</v>
      </c>
      <c r="H42" s="196" t="str">
        <f>IF(E42=0,"***",F42/E42)</f>
        <v>***</v>
      </c>
    </row>
    <row r="43" spans="1:8" ht="12.75">
      <c r="A43" s="157" t="s">
        <v>42</v>
      </c>
      <c r="B43" s="197"/>
      <c r="C43" s="198"/>
      <c r="D43" s="199" t="s">
        <v>60</v>
      </c>
      <c r="E43" s="200"/>
      <c r="F43" s="201">
        <f>54431+5600</f>
        <v>60031</v>
      </c>
      <c r="G43" s="200"/>
      <c r="H43" s="201"/>
    </row>
    <row r="44" spans="1:8" ht="12.75">
      <c r="A44" s="157" t="s">
        <v>42</v>
      </c>
      <c r="B44" s="192" t="s">
        <v>82</v>
      </c>
      <c r="C44" s="193" t="s">
        <v>64</v>
      </c>
      <c r="D44" s="194" t="s">
        <v>65</v>
      </c>
      <c r="E44" s="195">
        <v>0</v>
      </c>
      <c r="F44" s="196">
        <v>51440</v>
      </c>
      <c r="G44" s="195">
        <f>F44-E44</f>
        <v>51440</v>
      </c>
      <c r="H44" s="196" t="str">
        <f>IF(E44=0,"***",F44/E44)</f>
        <v>***</v>
      </c>
    </row>
    <row r="45" spans="1:8" ht="12.75">
      <c r="A45" s="157" t="s">
        <v>42</v>
      </c>
      <c r="B45" s="197"/>
      <c r="C45" s="198"/>
      <c r="D45" s="199" t="s">
        <v>60</v>
      </c>
      <c r="E45" s="200"/>
      <c r="F45" s="201">
        <v>51440</v>
      </c>
      <c r="G45" s="200"/>
      <c r="H45" s="201"/>
    </row>
    <row r="46" spans="1:8" ht="12.75">
      <c r="A46" s="157" t="s">
        <v>42</v>
      </c>
      <c r="B46" s="192" t="s">
        <v>83</v>
      </c>
      <c r="C46" s="193" t="s">
        <v>84</v>
      </c>
      <c r="D46" s="194" t="s">
        <v>85</v>
      </c>
      <c r="E46" s="195">
        <v>0</v>
      </c>
      <c r="F46" s="196">
        <f>200800+3200+11000</f>
        <v>215000</v>
      </c>
      <c r="G46" s="195">
        <f>F46-E46</f>
        <v>215000</v>
      </c>
      <c r="H46" s="196" t="str">
        <f>IF(E46=0,"***",F46/E46)</f>
        <v>***</v>
      </c>
    </row>
    <row r="47" spans="1:8" ht="12.75">
      <c r="A47" s="157" t="s">
        <v>42</v>
      </c>
      <c r="B47" s="197"/>
      <c r="C47" s="198"/>
      <c r="D47" s="199" t="s">
        <v>60</v>
      </c>
      <c r="E47" s="200"/>
      <c r="F47" s="201">
        <f>200800+3200+11000</f>
        <v>215000</v>
      </c>
      <c r="G47" s="200"/>
      <c r="H47" s="201"/>
    </row>
    <row r="48" spans="1:8" ht="12.75">
      <c r="A48" s="157" t="s">
        <v>42</v>
      </c>
      <c r="B48" s="192" t="s">
        <v>86</v>
      </c>
      <c r="C48" s="193" t="s">
        <v>72</v>
      </c>
      <c r="D48" s="194" t="s">
        <v>73</v>
      </c>
      <c r="E48" s="195">
        <v>0</v>
      </c>
      <c r="F48" s="196">
        <v>30732</v>
      </c>
      <c r="G48" s="195">
        <f>F48-E48</f>
        <v>30732</v>
      </c>
      <c r="H48" s="196" t="str">
        <f>IF(E48=0,"***",F48/E48)</f>
        <v>***</v>
      </c>
    </row>
    <row r="49" spans="1:8" ht="12.75">
      <c r="A49" s="157" t="s">
        <v>42</v>
      </c>
      <c r="B49" s="197"/>
      <c r="C49" s="198"/>
      <c r="D49" s="199" t="s">
        <v>60</v>
      </c>
      <c r="E49" s="200"/>
      <c r="F49" s="201">
        <v>30732</v>
      </c>
      <c r="G49" s="200"/>
      <c r="H49" s="201"/>
    </row>
    <row r="50" spans="1:8" ht="12.75">
      <c r="A50" s="157" t="s">
        <v>42</v>
      </c>
      <c r="B50" s="192" t="s">
        <v>87</v>
      </c>
      <c r="C50" s="193" t="s">
        <v>88</v>
      </c>
      <c r="D50" s="194" t="s">
        <v>89</v>
      </c>
      <c r="E50" s="195">
        <v>0</v>
      </c>
      <c r="F50" s="196">
        <v>25000</v>
      </c>
      <c r="G50" s="195">
        <f>F50-E50</f>
        <v>25000</v>
      </c>
      <c r="H50" s="196" t="str">
        <f>IF(E50=0,"***",F50/E50)</f>
        <v>***</v>
      </c>
    </row>
    <row r="51" spans="1:8" ht="12.75">
      <c r="A51" s="157" t="s">
        <v>42</v>
      </c>
      <c r="B51" s="197"/>
      <c r="C51" s="198"/>
      <c r="D51" s="199" t="s">
        <v>60</v>
      </c>
      <c r="E51" s="200"/>
      <c r="F51" s="201">
        <v>25000</v>
      </c>
      <c r="G51" s="200"/>
      <c r="H51" s="201"/>
    </row>
    <row r="52" spans="1:8" ht="12.75">
      <c r="A52" s="157" t="s">
        <v>42</v>
      </c>
      <c r="B52" s="192" t="s">
        <v>87</v>
      </c>
      <c r="C52" s="193" t="s">
        <v>76</v>
      </c>
      <c r="D52" s="194" t="s">
        <v>77</v>
      </c>
      <c r="E52" s="195">
        <v>0</v>
      </c>
      <c r="F52" s="196">
        <v>46961.1</v>
      </c>
      <c r="G52" s="195">
        <f>F52-E52</f>
        <v>46961.1</v>
      </c>
      <c r="H52" s="196" t="str">
        <f>IF(E52=0,"***",F52/E52)</f>
        <v>***</v>
      </c>
    </row>
    <row r="53" spans="1:8" ht="12.75">
      <c r="A53" s="157" t="s">
        <v>42</v>
      </c>
      <c r="B53" s="197"/>
      <c r="C53" s="198"/>
      <c r="D53" s="199" t="s">
        <v>60</v>
      </c>
      <c r="E53" s="200"/>
      <c r="F53" s="201">
        <v>46961.1</v>
      </c>
      <c r="G53" s="200"/>
      <c r="H53" s="201"/>
    </row>
    <row r="54" spans="1:8" ht="12.75">
      <c r="A54" s="157" t="s">
        <v>42</v>
      </c>
      <c r="B54" s="192" t="s">
        <v>87</v>
      </c>
      <c r="C54" s="193" t="s">
        <v>79</v>
      </c>
      <c r="D54" s="194" t="s">
        <v>80</v>
      </c>
      <c r="E54" s="195">
        <v>0</v>
      </c>
      <c r="F54" s="196">
        <v>40500</v>
      </c>
      <c r="G54" s="195">
        <f>F54-E54</f>
        <v>40500</v>
      </c>
      <c r="H54" s="196" t="str">
        <f>IF(E54=0,"***",F54/E54)</f>
        <v>***</v>
      </c>
    </row>
    <row r="55" spans="1:8" ht="12.75">
      <c r="A55" s="157" t="s">
        <v>42</v>
      </c>
      <c r="B55" s="197"/>
      <c r="C55" s="198"/>
      <c r="D55" s="199" t="s">
        <v>60</v>
      </c>
      <c r="E55" s="200"/>
      <c r="F55" s="201">
        <v>40500</v>
      </c>
      <c r="G55" s="200"/>
      <c r="H55" s="201"/>
    </row>
    <row r="56" spans="1:8" ht="12.75">
      <c r="A56" s="157" t="s">
        <v>42</v>
      </c>
      <c r="B56" s="192" t="s">
        <v>87</v>
      </c>
      <c r="C56" s="193" t="s">
        <v>90</v>
      </c>
      <c r="D56" s="194" t="s">
        <v>91</v>
      </c>
      <c r="E56" s="195">
        <v>0</v>
      </c>
      <c r="F56" s="196">
        <v>32000</v>
      </c>
      <c r="G56" s="195">
        <f>F56-E56</f>
        <v>32000</v>
      </c>
      <c r="H56" s="196" t="str">
        <f>IF(E56=0,"***",F56/E56)</f>
        <v>***</v>
      </c>
    </row>
    <row r="57" spans="1:8" ht="12.75">
      <c r="A57" s="157" t="s">
        <v>42</v>
      </c>
      <c r="B57" s="197"/>
      <c r="C57" s="198"/>
      <c r="D57" s="199" t="s">
        <v>60</v>
      </c>
      <c r="E57" s="200"/>
      <c r="F57" s="201">
        <v>32000</v>
      </c>
      <c r="G57" s="200"/>
      <c r="H57" s="201"/>
    </row>
    <row r="58" spans="1:8" ht="12.75">
      <c r="A58" s="157" t="s">
        <v>42</v>
      </c>
      <c r="B58" s="192" t="s">
        <v>87</v>
      </c>
      <c r="C58" s="193" t="s">
        <v>92</v>
      </c>
      <c r="D58" s="194" t="s">
        <v>93</v>
      </c>
      <c r="E58" s="195">
        <v>0</v>
      </c>
      <c r="F58" s="196">
        <v>233050</v>
      </c>
      <c r="G58" s="195">
        <f>F58-E58</f>
        <v>233050</v>
      </c>
      <c r="H58" s="196" t="str">
        <f>IF(E58=0,"***",F58/E58)</f>
        <v>***</v>
      </c>
    </row>
    <row r="59" spans="1:8" ht="12.75">
      <c r="A59" s="157" t="s">
        <v>42</v>
      </c>
      <c r="B59" s="197"/>
      <c r="C59" s="198"/>
      <c r="D59" s="199" t="s">
        <v>60</v>
      </c>
      <c r="E59" s="200"/>
      <c r="F59" s="201">
        <v>233050</v>
      </c>
      <c r="G59" s="200"/>
      <c r="H59" s="201"/>
    </row>
    <row r="60" spans="1:8" ht="12.75">
      <c r="A60" s="157" t="s">
        <v>42</v>
      </c>
      <c r="B60" s="192" t="s">
        <v>94</v>
      </c>
      <c r="C60" s="193" t="s">
        <v>92</v>
      </c>
      <c r="D60" s="194" t="s">
        <v>93</v>
      </c>
      <c r="E60" s="195">
        <v>0</v>
      </c>
      <c r="F60" s="196">
        <v>4946</v>
      </c>
      <c r="G60" s="195">
        <f>F60-E60</f>
        <v>4946</v>
      </c>
      <c r="H60" s="196" t="str">
        <f>IF(E60=0,"***",F60/E60)</f>
        <v>***</v>
      </c>
    </row>
    <row r="61" spans="1:8" ht="12.75">
      <c r="A61" s="157" t="s">
        <v>42</v>
      </c>
      <c r="B61" s="197"/>
      <c r="C61" s="198"/>
      <c r="D61" s="199" t="s">
        <v>60</v>
      </c>
      <c r="E61" s="200"/>
      <c r="F61" s="201">
        <v>4946</v>
      </c>
      <c r="G61" s="200"/>
      <c r="H61" s="201"/>
    </row>
    <row r="62" spans="1:8" ht="12.75">
      <c r="A62" s="157" t="s">
        <v>42</v>
      </c>
      <c r="B62" s="192" t="s">
        <v>95</v>
      </c>
      <c r="C62" s="193" t="s">
        <v>76</v>
      </c>
      <c r="D62" s="194" t="s">
        <v>77</v>
      </c>
      <c r="E62" s="195">
        <v>0</v>
      </c>
      <c r="F62" s="196">
        <v>20346</v>
      </c>
      <c r="G62" s="195">
        <f>F62-E62</f>
        <v>20346</v>
      </c>
      <c r="H62" s="196" t="str">
        <f>IF(E62=0,"***",F62/E62)</f>
        <v>***</v>
      </c>
    </row>
    <row r="63" spans="1:8" ht="12.75">
      <c r="A63" s="157" t="s">
        <v>42</v>
      </c>
      <c r="B63" s="197"/>
      <c r="C63" s="198"/>
      <c r="D63" s="199" t="s">
        <v>60</v>
      </c>
      <c r="E63" s="200"/>
      <c r="F63" s="201">
        <v>20346</v>
      </c>
      <c r="G63" s="200"/>
      <c r="H63" s="201"/>
    </row>
    <row r="64" spans="1:8" ht="12.75">
      <c r="A64" s="157" t="s">
        <v>42</v>
      </c>
      <c r="B64" s="192" t="s">
        <v>96</v>
      </c>
      <c r="C64" s="193" t="s">
        <v>64</v>
      </c>
      <c r="D64" s="194" t="s">
        <v>65</v>
      </c>
      <c r="E64" s="195">
        <v>0</v>
      </c>
      <c r="F64" s="196">
        <v>20398</v>
      </c>
      <c r="G64" s="195">
        <f>F64-E64</f>
        <v>20398</v>
      </c>
      <c r="H64" s="196" t="str">
        <f>IF(E64=0,"***",F64/E64)</f>
        <v>***</v>
      </c>
    </row>
    <row r="65" spans="1:8" ht="12.75">
      <c r="A65" s="157" t="s">
        <v>42</v>
      </c>
      <c r="B65" s="197"/>
      <c r="C65" s="198"/>
      <c r="D65" s="199" t="s">
        <v>60</v>
      </c>
      <c r="E65" s="200"/>
      <c r="F65" s="201">
        <v>20398</v>
      </c>
      <c r="G65" s="200"/>
      <c r="H65" s="201"/>
    </row>
    <row r="66" spans="1:8" ht="12.75">
      <c r="A66" s="157" t="s">
        <v>42</v>
      </c>
      <c r="B66" s="192" t="s">
        <v>97</v>
      </c>
      <c r="C66" s="193" t="s">
        <v>98</v>
      </c>
      <c r="D66" s="194" t="s">
        <v>99</v>
      </c>
      <c r="E66" s="195">
        <v>0</v>
      </c>
      <c r="F66" s="196">
        <v>71329</v>
      </c>
      <c r="G66" s="195">
        <f>F66-E66</f>
        <v>71329</v>
      </c>
      <c r="H66" s="196" t="str">
        <f>IF(E66=0,"***",F66/E66)</f>
        <v>***</v>
      </c>
    </row>
    <row r="67" spans="1:8" ht="12.75">
      <c r="A67" s="157" t="s">
        <v>42</v>
      </c>
      <c r="B67" s="197"/>
      <c r="C67" s="198"/>
      <c r="D67" s="199" t="s">
        <v>60</v>
      </c>
      <c r="E67" s="200"/>
      <c r="F67" s="201">
        <v>71329</v>
      </c>
      <c r="G67" s="200"/>
      <c r="H67" s="201"/>
    </row>
    <row r="68" spans="1:8" ht="12.75">
      <c r="A68" s="157" t="s">
        <v>42</v>
      </c>
      <c r="B68" s="192" t="s">
        <v>100</v>
      </c>
      <c r="C68" s="193" t="s">
        <v>84</v>
      </c>
      <c r="D68" s="194" t="s">
        <v>85</v>
      </c>
      <c r="E68" s="195">
        <v>0</v>
      </c>
      <c r="F68" s="196">
        <v>847.5</v>
      </c>
      <c r="G68" s="195">
        <f>F68-E68</f>
        <v>847.5</v>
      </c>
      <c r="H68" s="196" t="str">
        <f>IF(E68=0,"***",F68/E68)</f>
        <v>***</v>
      </c>
    </row>
    <row r="69" spans="1:8" ht="12.75">
      <c r="A69" s="157" t="s">
        <v>42</v>
      </c>
      <c r="B69" s="197"/>
      <c r="C69" s="198"/>
      <c r="D69" s="199" t="s">
        <v>60</v>
      </c>
      <c r="E69" s="200"/>
      <c r="F69" s="201">
        <v>847.5</v>
      </c>
      <c r="G69" s="200"/>
      <c r="H69" s="201"/>
    </row>
    <row r="70" spans="1:8" ht="12.75">
      <c r="A70" s="157" t="s">
        <v>42</v>
      </c>
      <c r="B70" s="192" t="s">
        <v>100</v>
      </c>
      <c r="C70" s="193" t="s">
        <v>79</v>
      </c>
      <c r="D70" s="194" t="s">
        <v>80</v>
      </c>
      <c r="E70" s="195">
        <v>0</v>
      </c>
      <c r="F70" s="196">
        <v>366.4</v>
      </c>
      <c r="G70" s="195">
        <f>F70-E70</f>
        <v>366.4</v>
      </c>
      <c r="H70" s="196" t="str">
        <f>IF(E70=0,"***",F70/E70)</f>
        <v>***</v>
      </c>
    </row>
    <row r="71" spans="1:8" ht="12.75">
      <c r="A71" s="157" t="s">
        <v>42</v>
      </c>
      <c r="B71" s="197"/>
      <c r="C71" s="198"/>
      <c r="D71" s="199" t="s">
        <v>60</v>
      </c>
      <c r="E71" s="200"/>
      <c r="F71" s="201">
        <v>366.4</v>
      </c>
      <c r="G71" s="200"/>
      <c r="H71" s="201"/>
    </row>
    <row r="72" spans="1:8" ht="12.75">
      <c r="A72" s="157" t="s">
        <v>42</v>
      </c>
      <c r="B72" s="192" t="s">
        <v>100</v>
      </c>
      <c r="C72" s="193" t="s">
        <v>90</v>
      </c>
      <c r="D72" s="194" t="s">
        <v>91</v>
      </c>
      <c r="E72" s="195">
        <v>0</v>
      </c>
      <c r="F72" s="196">
        <v>8000</v>
      </c>
      <c r="G72" s="195">
        <f>F72-E72</f>
        <v>8000</v>
      </c>
      <c r="H72" s="196" t="str">
        <f>IF(E72=0,"***",F72/E72)</f>
        <v>***</v>
      </c>
    </row>
    <row r="73" spans="1:8" ht="12.75">
      <c r="A73" s="157" t="s">
        <v>42</v>
      </c>
      <c r="B73" s="197"/>
      <c r="C73" s="198"/>
      <c r="D73" s="199" t="s">
        <v>60</v>
      </c>
      <c r="E73" s="200"/>
      <c r="F73" s="201">
        <v>8000</v>
      </c>
      <c r="G73" s="200"/>
      <c r="H73" s="201"/>
    </row>
    <row r="74" spans="1:8" ht="12.75">
      <c r="A74" s="157" t="s">
        <v>42</v>
      </c>
      <c r="B74" s="192" t="s">
        <v>100</v>
      </c>
      <c r="C74" s="193" t="s">
        <v>92</v>
      </c>
      <c r="D74" s="194" t="s">
        <v>93</v>
      </c>
      <c r="E74" s="195">
        <v>0</v>
      </c>
      <c r="F74" s="196">
        <v>19000</v>
      </c>
      <c r="G74" s="195">
        <f>F74-E74</f>
        <v>19000</v>
      </c>
      <c r="H74" s="196" t="str">
        <f>IF(E74=0,"***",F74/E74)</f>
        <v>***</v>
      </c>
    </row>
    <row r="75" spans="1:8" ht="12.75">
      <c r="A75" s="157" t="s">
        <v>42</v>
      </c>
      <c r="B75" s="197"/>
      <c r="C75" s="198"/>
      <c r="D75" s="199" t="s">
        <v>60</v>
      </c>
      <c r="E75" s="200"/>
      <c r="F75" s="201">
        <v>19000</v>
      </c>
      <c r="G75" s="200"/>
      <c r="H75" s="201"/>
    </row>
    <row r="76" spans="1:8" ht="12.75">
      <c r="A76" s="157" t="s">
        <v>42</v>
      </c>
      <c r="B76" s="192" t="s">
        <v>101</v>
      </c>
      <c r="C76" s="193" t="s">
        <v>64</v>
      </c>
      <c r="D76" s="194" t="s">
        <v>65</v>
      </c>
      <c r="E76" s="195">
        <v>0</v>
      </c>
      <c r="F76" s="196">
        <v>42148</v>
      </c>
      <c r="G76" s="195">
        <f>F76-E76</f>
        <v>42148</v>
      </c>
      <c r="H76" s="196" t="str">
        <f>IF(E76=0,"***",F76/E76)</f>
        <v>***</v>
      </c>
    </row>
    <row r="77" spans="1:8" ht="13.5" thickBot="1">
      <c r="A77" s="157" t="s">
        <v>42</v>
      </c>
      <c r="B77" s="197"/>
      <c r="C77" s="198"/>
      <c r="D77" s="199" t="s">
        <v>60</v>
      </c>
      <c r="E77" s="200"/>
      <c r="F77" s="201">
        <v>42148</v>
      </c>
      <c r="G77" s="200"/>
      <c r="H77" s="201"/>
    </row>
    <row r="78" spans="1:10" ht="13.5" thickBot="1">
      <c r="A78" s="157" t="s">
        <v>42</v>
      </c>
      <c r="B78" s="187" t="s">
        <v>102</v>
      </c>
      <c r="C78" s="188"/>
      <c r="D78" s="189"/>
      <c r="E78" s="190"/>
      <c r="F78" s="191">
        <f>1395526+8800+11000</f>
        <v>1415326</v>
      </c>
      <c r="G78" s="190"/>
      <c r="H78" s="191"/>
      <c r="J78" s="160"/>
    </row>
    <row r="79" spans="1:8" ht="13.5" thickBot="1">
      <c r="A79" s="157" t="s">
        <v>42</v>
      </c>
      <c r="B79" s="169"/>
      <c r="C79" s="170"/>
      <c r="D79" s="171" t="s">
        <v>103</v>
      </c>
      <c r="E79" s="184">
        <v>0</v>
      </c>
      <c r="F79" s="185">
        <f>SUM(F17:F78)/3</f>
        <v>1555326</v>
      </c>
      <c r="G79" s="184">
        <f>F79-E79</f>
        <v>1555326</v>
      </c>
      <c r="H79" s="186" t="str">
        <f>IF(E79=0,"***",F79/E79)</f>
        <v>***</v>
      </c>
    </row>
    <row r="80" spans="1:10" ht="12.75">
      <c r="A80" s="157" t="s">
        <v>42</v>
      </c>
      <c r="C80" s="167"/>
      <c r="E80" s="168"/>
      <c r="F80" s="168"/>
      <c r="G80" s="168"/>
      <c r="H80" s="168"/>
      <c r="J80" s="16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7"/>
  <sheetViews>
    <sheetView tabSelected="1" workbookViewId="0" topLeftCell="A1">
      <selection activeCell="I27" sqref="I27"/>
    </sheetView>
  </sheetViews>
  <sheetFormatPr defaultColWidth="9.00390625" defaultRowHeight="12.75"/>
  <cols>
    <col min="2" max="2" width="18.875" style="0" bestFit="1" customWidth="1"/>
    <col min="4" max="4" width="37.125" style="0" bestFit="1" customWidth="1"/>
    <col min="6" max="6" width="8.75390625" style="0" customWidth="1"/>
  </cols>
  <sheetData>
    <row r="3" spans="1:6" ht="12.75">
      <c r="A3" s="157"/>
      <c r="B3" s="158" t="s">
        <v>39</v>
      </c>
      <c r="C3" s="158"/>
      <c r="D3" s="158"/>
      <c r="E3" s="159"/>
      <c r="F3" s="159"/>
    </row>
    <row r="4" spans="1:6" ht="12.75">
      <c r="A4" s="157"/>
      <c r="B4" s="158" t="s">
        <v>40</v>
      </c>
      <c r="C4" s="158"/>
      <c r="D4" s="158"/>
      <c r="E4" s="159"/>
      <c r="F4" s="159"/>
    </row>
    <row r="5" spans="1:6" ht="12.75">
      <c r="A5" s="157"/>
      <c r="B5" s="158" t="s">
        <v>41</v>
      </c>
      <c r="C5" s="158"/>
      <c r="D5" s="158"/>
      <c r="E5" s="159"/>
      <c r="F5" s="159"/>
    </row>
    <row r="7" spans="1:6" ht="18">
      <c r="A7" s="161" t="s">
        <v>42</v>
      </c>
      <c r="B7" s="162" t="s">
        <v>43</v>
      </c>
      <c r="C7" s="163"/>
      <c r="D7" s="164"/>
      <c r="E7" s="165"/>
      <c r="F7" s="165"/>
    </row>
    <row r="8" spans="1:6" ht="12.75">
      <c r="A8" s="157" t="s">
        <v>42</v>
      </c>
      <c r="B8" s="157"/>
      <c r="C8" s="167"/>
      <c r="D8" s="157"/>
      <c r="E8" s="168"/>
      <c r="F8" s="168"/>
    </row>
    <row r="9" spans="1:6" ht="13.5" thickBot="1">
      <c r="A9" s="157" t="s">
        <v>42</v>
      </c>
      <c r="B9" s="157"/>
      <c r="C9" s="167"/>
      <c r="D9" s="157"/>
      <c r="E9" s="168"/>
      <c r="F9" s="168"/>
    </row>
    <row r="10" spans="1:6" ht="13.5" thickBot="1">
      <c r="A10" s="157" t="s">
        <v>42</v>
      </c>
      <c r="B10" s="169"/>
      <c r="C10" s="170"/>
      <c r="D10" s="171" t="s">
        <v>105</v>
      </c>
      <c r="E10" s="172"/>
      <c r="F10" s="173"/>
    </row>
    <row r="11" spans="1:6" ht="45">
      <c r="A11" s="157" t="s">
        <v>42</v>
      </c>
      <c r="B11" s="174" t="s">
        <v>45</v>
      </c>
      <c r="C11" s="175" t="s">
        <v>106</v>
      </c>
      <c r="D11" s="176" t="s">
        <v>47</v>
      </c>
      <c r="E11" s="177" t="s">
        <v>48</v>
      </c>
      <c r="F11" s="178" t="s">
        <v>49</v>
      </c>
    </row>
    <row r="12" spans="1:6" ht="13.5" thickBot="1">
      <c r="A12" s="157" t="s">
        <v>42</v>
      </c>
      <c r="B12" s="179"/>
      <c r="C12" s="180"/>
      <c r="D12" s="181" t="s">
        <v>52</v>
      </c>
      <c r="E12" s="182"/>
      <c r="F12" s="183"/>
    </row>
    <row r="13" spans="1:6" ht="13.5" thickBot="1">
      <c r="A13" s="157" t="s">
        <v>42</v>
      </c>
      <c r="B13" s="187" t="s">
        <v>56</v>
      </c>
      <c r="C13" s="188"/>
      <c r="D13" s="189"/>
      <c r="E13" s="190"/>
      <c r="F13" s="191"/>
    </row>
    <row r="14" spans="1:6" ht="12.75">
      <c r="A14" s="157" t="s">
        <v>42</v>
      </c>
      <c r="B14" s="192" t="s">
        <v>57</v>
      </c>
      <c r="C14" s="193" t="s">
        <v>107</v>
      </c>
      <c r="D14" s="194" t="s">
        <v>108</v>
      </c>
      <c r="E14" s="195">
        <v>0</v>
      </c>
      <c r="F14" s="196">
        <v>115000</v>
      </c>
    </row>
    <row r="15" spans="1:6" ht="13.5" thickBot="1">
      <c r="A15" s="157" t="s">
        <v>42</v>
      </c>
      <c r="B15" s="197"/>
      <c r="C15" s="198"/>
      <c r="D15" s="199" t="s">
        <v>109</v>
      </c>
      <c r="E15" s="200"/>
      <c r="F15" s="201">
        <v>115000</v>
      </c>
    </row>
    <row r="16" spans="1:6" ht="13.5" thickBot="1">
      <c r="A16" s="157" t="s">
        <v>42</v>
      </c>
      <c r="B16" s="187" t="s">
        <v>61</v>
      </c>
      <c r="C16" s="188"/>
      <c r="D16" s="189"/>
      <c r="E16" s="190"/>
      <c r="F16" s="191">
        <v>115000</v>
      </c>
    </row>
    <row r="17" spans="1:6" ht="13.5" thickBot="1">
      <c r="A17" s="157" t="s">
        <v>42</v>
      </c>
      <c r="B17" s="187" t="s">
        <v>62</v>
      </c>
      <c r="C17" s="188"/>
      <c r="D17" s="189"/>
      <c r="E17" s="190"/>
      <c r="F17" s="191"/>
    </row>
    <row r="18" spans="1:6" ht="12.75">
      <c r="A18" s="157" t="s">
        <v>42</v>
      </c>
      <c r="B18" s="192" t="s">
        <v>67</v>
      </c>
      <c r="C18" s="193" t="s">
        <v>110</v>
      </c>
      <c r="D18" s="194" t="s">
        <v>111</v>
      </c>
      <c r="E18" s="195">
        <v>0</v>
      </c>
      <c r="F18" s="196">
        <v>3200</v>
      </c>
    </row>
    <row r="19" spans="1:6" ht="12.75">
      <c r="A19" s="157" t="s">
        <v>42</v>
      </c>
      <c r="B19" s="197"/>
      <c r="C19" s="198"/>
      <c r="D19" s="199" t="s">
        <v>109</v>
      </c>
      <c r="E19" s="200"/>
      <c r="F19" s="201">
        <v>3200</v>
      </c>
    </row>
    <row r="20" spans="1:6" ht="12.75">
      <c r="A20" s="157" t="s">
        <v>42</v>
      </c>
      <c r="B20" s="192" t="s">
        <v>71</v>
      </c>
      <c r="C20" s="193" t="s">
        <v>112</v>
      </c>
      <c r="D20" s="194" t="s">
        <v>113</v>
      </c>
      <c r="E20" s="195">
        <v>0</v>
      </c>
      <c r="F20" s="196">
        <v>4500</v>
      </c>
    </row>
    <row r="21" spans="1:6" ht="12.75">
      <c r="A21" s="157" t="s">
        <v>42</v>
      </c>
      <c r="B21" s="197"/>
      <c r="C21" s="198"/>
      <c r="D21" s="199" t="s">
        <v>109</v>
      </c>
      <c r="E21" s="200"/>
      <c r="F21" s="201">
        <v>4500</v>
      </c>
    </row>
    <row r="22" spans="1:6" ht="12.75">
      <c r="A22" s="157" t="s">
        <v>42</v>
      </c>
      <c r="B22" s="192" t="s">
        <v>71</v>
      </c>
      <c r="C22" s="193" t="s">
        <v>114</v>
      </c>
      <c r="D22" s="194" t="s">
        <v>115</v>
      </c>
      <c r="E22" s="195">
        <v>0</v>
      </c>
      <c r="F22" s="196">
        <v>20449</v>
      </c>
    </row>
    <row r="23" spans="1:6" ht="12.75">
      <c r="A23" s="157" t="s">
        <v>42</v>
      </c>
      <c r="B23" s="197"/>
      <c r="C23" s="198"/>
      <c r="D23" s="199" t="s">
        <v>109</v>
      </c>
      <c r="E23" s="200"/>
      <c r="F23" s="201">
        <v>20449</v>
      </c>
    </row>
    <row r="24" spans="1:6" ht="12.75">
      <c r="A24" s="157" t="s">
        <v>42</v>
      </c>
      <c r="B24" s="192" t="s">
        <v>71</v>
      </c>
      <c r="C24" s="193" t="s">
        <v>116</v>
      </c>
      <c r="D24" s="194" t="s">
        <v>117</v>
      </c>
      <c r="E24" s="195">
        <v>0</v>
      </c>
      <c r="F24" s="196">
        <v>25000</v>
      </c>
    </row>
    <row r="25" spans="1:6" ht="12.75">
      <c r="A25" s="157" t="s">
        <v>42</v>
      </c>
      <c r="B25" s="197"/>
      <c r="C25" s="198"/>
      <c r="D25" s="199" t="s">
        <v>109</v>
      </c>
      <c r="E25" s="200"/>
      <c r="F25" s="201">
        <v>25000</v>
      </c>
    </row>
    <row r="26" spans="1:6" ht="12.75">
      <c r="A26" s="157" t="s">
        <v>42</v>
      </c>
      <c r="B26" s="192" t="s">
        <v>71</v>
      </c>
      <c r="C26" s="193" t="s">
        <v>118</v>
      </c>
      <c r="D26" s="194" t="s">
        <v>119</v>
      </c>
      <c r="E26" s="195">
        <v>0</v>
      </c>
      <c r="F26" s="196">
        <v>30000</v>
      </c>
    </row>
    <row r="27" spans="1:6" ht="12.75">
      <c r="A27" s="157" t="s">
        <v>42</v>
      </c>
      <c r="B27" s="197"/>
      <c r="C27" s="198"/>
      <c r="D27" s="199" t="s">
        <v>109</v>
      </c>
      <c r="E27" s="200"/>
      <c r="F27" s="201">
        <v>30000</v>
      </c>
    </row>
    <row r="28" spans="1:6" ht="12.75">
      <c r="A28" s="157" t="s">
        <v>42</v>
      </c>
      <c r="B28" s="192" t="s">
        <v>75</v>
      </c>
      <c r="C28" s="193" t="s">
        <v>112</v>
      </c>
      <c r="D28" s="194" t="s">
        <v>120</v>
      </c>
      <c r="E28" s="195">
        <v>0</v>
      </c>
      <c r="F28" s="196">
        <v>9000</v>
      </c>
    </row>
    <row r="29" spans="1:6" ht="12.75">
      <c r="A29" s="157" t="s">
        <v>42</v>
      </c>
      <c r="B29" s="197"/>
      <c r="C29" s="198"/>
      <c r="D29" s="199" t="s">
        <v>109</v>
      </c>
      <c r="E29" s="200"/>
      <c r="F29" s="201">
        <v>9000</v>
      </c>
    </row>
    <row r="30" spans="1:6" ht="12.75">
      <c r="A30" s="157" t="s">
        <v>42</v>
      </c>
      <c r="B30" s="192" t="s">
        <v>78</v>
      </c>
      <c r="C30" s="193" t="s">
        <v>121</v>
      </c>
      <c r="D30" s="194" t="s">
        <v>122</v>
      </c>
      <c r="E30" s="195">
        <v>0</v>
      </c>
      <c r="F30" s="196">
        <v>15000</v>
      </c>
    </row>
    <row r="31" spans="1:6" ht="12.75">
      <c r="A31" s="157" t="s">
        <v>42</v>
      </c>
      <c r="B31" s="197"/>
      <c r="C31" s="198"/>
      <c r="D31" s="199" t="s">
        <v>109</v>
      </c>
      <c r="E31" s="200"/>
      <c r="F31" s="201">
        <v>15000</v>
      </c>
    </row>
    <row r="32" spans="1:6" ht="12.75">
      <c r="A32" s="157" t="s">
        <v>42</v>
      </c>
      <c r="B32" s="192" t="s">
        <v>81</v>
      </c>
      <c r="C32" s="193" t="s">
        <v>123</v>
      </c>
      <c r="D32" s="194" t="s">
        <v>124</v>
      </c>
      <c r="E32" s="195">
        <v>0</v>
      </c>
      <c r="F32" s="196">
        <v>68000</v>
      </c>
    </row>
    <row r="33" spans="1:6" ht="12.75">
      <c r="A33" s="157" t="s">
        <v>42</v>
      </c>
      <c r="B33" s="197"/>
      <c r="C33" s="198"/>
      <c r="D33" s="199" t="s">
        <v>109</v>
      </c>
      <c r="E33" s="200"/>
      <c r="F33" s="201">
        <v>68000</v>
      </c>
    </row>
    <row r="34" spans="1:6" ht="12.75">
      <c r="A34" s="157" t="s">
        <v>42</v>
      </c>
      <c r="B34" s="192" t="s">
        <v>81</v>
      </c>
      <c r="C34" s="193" t="s">
        <v>125</v>
      </c>
      <c r="D34" s="194" t="s">
        <v>126</v>
      </c>
      <c r="E34" s="195">
        <v>0</v>
      </c>
      <c r="F34" s="196">
        <v>10000</v>
      </c>
    </row>
    <row r="35" spans="1:6" ht="12.75">
      <c r="A35" s="157" t="s">
        <v>42</v>
      </c>
      <c r="B35" s="197"/>
      <c r="C35" s="198"/>
      <c r="D35" s="199" t="s">
        <v>109</v>
      </c>
      <c r="E35" s="200"/>
      <c r="F35" s="201">
        <v>10000</v>
      </c>
    </row>
    <row r="36" spans="1:6" ht="12.75">
      <c r="A36" s="157" t="s">
        <v>42</v>
      </c>
      <c r="B36" s="192" t="s">
        <v>81</v>
      </c>
      <c r="C36" s="193" t="s">
        <v>127</v>
      </c>
      <c r="D36" s="194" t="s">
        <v>128</v>
      </c>
      <c r="E36" s="195">
        <v>0</v>
      </c>
      <c r="F36" s="196">
        <v>10800</v>
      </c>
    </row>
    <row r="37" spans="1:6" ht="12.75">
      <c r="A37" s="157" t="s">
        <v>42</v>
      </c>
      <c r="B37" s="197"/>
      <c r="C37" s="198"/>
      <c r="D37" s="199" t="s">
        <v>109</v>
      </c>
      <c r="E37" s="200"/>
      <c r="F37" s="201">
        <v>10800</v>
      </c>
    </row>
    <row r="38" spans="1:6" ht="12.75">
      <c r="A38" s="157" t="s">
        <v>42</v>
      </c>
      <c r="B38" s="192" t="s">
        <v>82</v>
      </c>
      <c r="C38" s="193" t="s">
        <v>112</v>
      </c>
      <c r="D38" s="194" t="s">
        <v>129</v>
      </c>
      <c r="E38" s="195">
        <v>0</v>
      </c>
      <c r="F38" s="196">
        <v>3000</v>
      </c>
    </row>
    <row r="39" spans="1:6" ht="12.75">
      <c r="A39" s="157" t="s">
        <v>42</v>
      </c>
      <c r="B39" s="197"/>
      <c r="C39" s="198"/>
      <c r="D39" s="199" t="s">
        <v>109</v>
      </c>
      <c r="E39" s="200"/>
      <c r="F39" s="201">
        <v>3000</v>
      </c>
    </row>
    <row r="40" spans="1:6" ht="12.75">
      <c r="A40" s="157" t="s">
        <v>42</v>
      </c>
      <c r="B40" s="192" t="s">
        <v>83</v>
      </c>
      <c r="C40" s="193" t="s">
        <v>130</v>
      </c>
      <c r="D40" s="194" t="s">
        <v>131</v>
      </c>
      <c r="E40" s="195">
        <v>0</v>
      </c>
      <c r="F40" s="196">
        <v>57750</v>
      </c>
    </row>
    <row r="41" spans="1:6" ht="12.75">
      <c r="A41" s="157" t="s">
        <v>42</v>
      </c>
      <c r="B41" s="197"/>
      <c r="C41" s="198"/>
      <c r="D41" s="199" t="s">
        <v>109</v>
      </c>
      <c r="E41" s="200"/>
      <c r="F41" s="201">
        <v>57750</v>
      </c>
    </row>
    <row r="42" spans="1:6" ht="12.75">
      <c r="A42" s="157" t="s">
        <v>42</v>
      </c>
      <c r="B42" s="192" t="s">
        <v>87</v>
      </c>
      <c r="C42" s="193" t="s">
        <v>112</v>
      </c>
      <c r="D42" s="194" t="s">
        <v>132</v>
      </c>
      <c r="E42" s="195">
        <v>0</v>
      </c>
      <c r="F42" s="196">
        <v>16581</v>
      </c>
    </row>
    <row r="43" spans="1:6" ht="13.5" thickBot="1">
      <c r="A43" s="157" t="s">
        <v>42</v>
      </c>
      <c r="B43" s="197"/>
      <c r="C43" s="198"/>
      <c r="D43" s="199" t="s">
        <v>109</v>
      </c>
      <c r="E43" s="200"/>
      <c r="F43" s="201">
        <v>16581</v>
      </c>
    </row>
    <row r="44" spans="1:6" ht="13.5" thickBot="1">
      <c r="A44" s="157" t="s">
        <v>42</v>
      </c>
      <c r="B44" s="187" t="s">
        <v>102</v>
      </c>
      <c r="C44" s="188"/>
      <c r="D44" s="189"/>
      <c r="E44" s="190"/>
      <c r="F44" s="191">
        <v>273280</v>
      </c>
    </row>
    <row r="45" spans="1:6" ht="13.5" thickBot="1">
      <c r="A45" s="157" t="s">
        <v>42</v>
      </c>
      <c r="B45" s="169"/>
      <c r="C45" s="170"/>
      <c r="D45" s="171" t="s">
        <v>133</v>
      </c>
      <c r="E45" s="184">
        <v>0</v>
      </c>
      <c r="F45" s="185">
        <v>388280</v>
      </c>
    </row>
    <row r="46" spans="1:6" ht="12.75">
      <c r="A46" s="157" t="s">
        <v>42</v>
      </c>
      <c r="B46" s="157"/>
      <c r="C46" s="167"/>
      <c r="D46" s="157"/>
      <c r="E46" s="168"/>
      <c r="F46" s="168"/>
    </row>
    <row r="47" spans="1:6" ht="12.75">
      <c r="A47" s="157" t="s">
        <v>42</v>
      </c>
      <c r="B47" s="157"/>
      <c r="C47" s="167"/>
      <c r="D47" s="157"/>
      <c r="E47" s="168"/>
      <c r="F47" s="16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2009-01-19T08:56:18Z</dcterms:created>
  <dcterms:modified xsi:type="dcterms:W3CDTF">2009-01-19T14:25:22Z</dcterms:modified>
  <cp:category/>
  <cp:version/>
  <cp:contentType/>
  <cp:contentStatus/>
</cp:coreProperties>
</file>